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Karolina.karovska\Desktop\SEELink\"/>
    </mc:Choice>
  </mc:AlternateContent>
  <xr:revisionPtr revIDLastSave="0" documentId="8_{CA0AFE0A-A311-4B38-8EB1-A30999FDC9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urnover structure" sheetId="1" r:id="rId1"/>
    <sheet name="Market capitalization" sheetId="2" r:id="rId2"/>
    <sheet name="Indices" sheetId="3" r:id="rId3"/>
    <sheet name="10 most liquid shar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8" i="4" l="1"/>
  <c r="G38" i="4"/>
  <c r="K37" i="4"/>
  <c r="G37" i="4"/>
  <c r="K36" i="4"/>
  <c r="G36" i="4"/>
  <c r="K35" i="4"/>
  <c r="G35" i="4"/>
  <c r="K34" i="4"/>
  <c r="G34" i="4"/>
  <c r="K33" i="4"/>
  <c r="G33" i="4"/>
  <c r="K32" i="4"/>
  <c r="G32" i="4"/>
  <c r="K31" i="4"/>
  <c r="G31" i="4"/>
  <c r="K30" i="4"/>
  <c r="G30" i="4"/>
  <c r="K29" i="4"/>
  <c r="G29" i="4"/>
  <c r="D18" i="2"/>
  <c r="C18" i="2"/>
  <c r="D17" i="2"/>
  <c r="D16" i="2"/>
  <c r="D15" i="2"/>
  <c r="C10" i="2"/>
  <c r="C26" i="1"/>
  <c r="D25" i="1"/>
  <c r="D24" i="1"/>
  <c r="D26" i="1" s="1"/>
  <c r="D23" i="1"/>
  <c r="D22" i="1"/>
  <c r="D21" i="1"/>
</calcChain>
</file>

<file path=xl/sharedStrings.xml><?xml version="1.0" encoding="utf-8"?>
<sst xmlns="http://schemas.openxmlformats.org/spreadsheetml/2006/main" count="225" uniqueCount="168">
  <si>
    <t>European Electronic Order Book Equity Trading</t>
  </si>
  <si>
    <t>Recap 2022</t>
  </si>
  <si>
    <t>Market Operator</t>
  </si>
  <si>
    <t>Trading Days</t>
  </si>
  <si>
    <t>Trades</t>
  </si>
  <si>
    <t>Turnover (EUR m)</t>
  </si>
  <si>
    <t>Macedonian Stock Exchange</t>
  </si>
  <si>
    <t xml:space="preserve">Official market </t>
  </si>
  <si>
    <t>Regular market</t>
  </si>
  <si>
    <t>Block transactions</t>
  </si>
  <si>
    <t>Public actions</t>
  </si>
  <si>
    <t>Public offering</t>
  </si>
  <si>
    <t>TOTAL</t>
  </si>
  <si>
    <t>Bulgarian Stock Exchange</t>
  </si>
  <si>
    <t>Premium Market</t>
  </si>
  <si>
    <t>Standard Market</t>
  </si>
  <si>
    <t>Other Markets</t>
  </si>
  <si>
    <t>BEAM Market</t>
  </si>
  <si>
    <t>BSE International</t>
  </si>
  <si>
    <t>Zagreb Stock Exchange</t>
  </si>
  <si>
    <t>Prime Market</t>
  </si>
  <si>
    <t>Official Market</t>
  </si>
  <si>
    <t>Regular Market</t>
  </si>
  <si>
    <t>Equity block transactions</t>
  </si>
  <si>
    <t>Exchange - traded funds</t>
  </si>
  <si>
    <t>Market capitalization
 (EUR m)</t>
  </si>
  <si>
    <t>Market capitalization of shares</t>
  </si>
  <si>
    <t>Market capitalization of bonds</t>
  </si>
  <si>
    <t>Market capitalization of other securities</t>
  </si>
  <si>
    <t xml:space="preserve">Total market capitalization </t>
  </si>
  <si>
    <t>Market capitalization of traded shares</t>
  </si>
  <si>
    <t>Equity instruments</t>
  </si>
  <si>
    <t>Debt instruments</t>
  </si>
  <si>
    <t>Index value</t>
  </si>
  <si>
    <t>Macedonian Stock Exchange - MBI10</t>
  </si>
  <si>
    <t>Bulgarian Stock Exchange - SOFIX</t>
  </si>
  <si>
    <t>601,49</t>
  </si>
  <si>
    <t>Bulgarian Stock Exchange - BGBX40</t>
  </si>
  <si>
    <t>139,28</t>
  </si>
  <si>
    <t>Bulgarian Stock Exchange - BG TR30</t>
  </si>
  <si>
    <t>731,20</t>
  </si>
  <si>
    <t>Bulgarian Stock Exchange - BG REIT</t>
  </si>
  <si>
    <t>183,17</t>
  </si>
  <si>
    <t>Zagreb Stock Exchange - CROBEX</t>
  </si>
  <si>
    <t>1979,88</t>
  </si>
  <si>
    <t>Zagreb Stock Exchange - CROBEXtr</t>
  </si>
  <si>
    <t>1415,96</t>
  </si>
  <si>
    <t>Zagreb Stock Exchange - CROBEX10</t>
  </si>
  <si>
    <t>1156,15</t>
  </si>
  <si>
    <t>Zagreb Stock Exchange - CROBEX10tr</t>
  </si>
  <si>
    <t>1222,39</t>
  </si>
  <si>
    <t>Zagreb Stock Exchange - CROBEXprime</t>
  </si>
  <si>
    <t>1149,64</t>
  </si>
  <si>
    <t>Zagreb Stock Exchange - CROBEXplus</t>
  </si>
  <si>
    <t>1360,86</t>
  </si>
  <si>
    <t>Zagreb Stock Exchange - CROBEXindustrija</t>
  </si>
  <si>
    <t>1048,52</t>
  </si>
  <si>
    <t>Zagreb Stock Exchange - CROBEXkonstrukt</t>
  </si>
  <si>
    <t>554,21</t>
  </si>
  <si>
    <t>Zagreb Stock Exchange - CROBEXnutris</t>
  </si>
  <si>
    <t>726,50</t>
  </si>
  <si>
    <t>Zagreb Stock Exchange - CROBEXtransport</t>
  </si>
  <si>
    <t>1234,04</t>
  </si>
  <si>
    <t>Zagreb Stock Exchange - CROBEXturist</t>
  </si>
  <si>
    <t>3526,57</t>
  </si>
  <si>
    <t>Zagreb Stock Exchange - CROBIS</t>
  </si>
  <si>
    <t>96,63</t>
  </si>
  <si>
    <t>Zagreb Stock Exchange - CROBISTR</t>
  </si>
  <si>
    <t>168,49</t>
  </si>
  <si>
    <t xml:space="preserve"> Equity Trading</t>
  </si>
  <si>
    <t>Issuer</t>
  </si>
  <si>
    <t>Code</t>
  </si>
  <si>
    <t>Market Segment</t>
  </si>
  <si>
    <t>Market capitalization (EUR m)</t>
  </si>
  <si>
    <t>Р/Е</t>
  </si>
  <si>
    <t>Р/В</t>
  </si>
  <si>
    <t>Dividend yield</t>
  </si>
  <si>
    <t xml:space="preserve">Macedonian Stock Exchange </t>
  </si>
  <si>
    <t>Komercijalna banka Skopje</t>
  </si>
  <si>
    <t>KMB</t>
  </si>
  <si>
    <t>Offical Market</t>
  </si>
  <si>
    <t>Alkaloid Skopje</t>
  </si>
  <si>
    <t>ALK</t>
  </si>
  <si>
    <t>NLB Banka AD Skopje</t>
  </si>
  <si>
    <t>NLB</t>
  </si>
  <si>
    <t>Makpetrol Skopje</t>
  </si>
  <si>
    <t>MPT</t>
  </si>
  <si>
    <t>Granit Skopje</t>
  </si>
  <si>
    <t>GRNT</t>
  </si>
  <si>
    <t>Stopanska banka Skopje</t>
  </si>
  <si>
    <t>STB</t>
  </si>
  <si>
    <t>-</t>
  </si>
  <si>
    <t>Replek Skopje</t>
  </si>
  <si>
    <t>REPL</t>
  </si>
  <si>
    <t>Makedonijaturist Skopje</t>
  </si>
  <si>
    <t>MTUR</t>
  </si>
  <si>
    <t>TTK Banka AD Skopje</t>
  </si>
  <si>
    <t>TTK</t>
  </si>
  <si>
    <t>Teteks Tetovo</t>
  </si>
  <si>
    <t>TETE</t>
  </si>
  <si>
    <t xml:space="preserve">Bulgarian Stock Exchange </t>
  </si>
  <si>
    <t>Agria Group Holding AD-Varna</t>
  </si>
  <si>
    <t>AGH</t>
  </si>
  <si>
    <t>Doverie United Holding PLC-Sofia</t>
  </si>
  <si>
    <t>DUH</t>
  </si>
  <si>
    <t>Allterco AD-Sofia</t>
  </si>
  <si>
    <t>A4L</t>
  </si>
  <si>
    <t>Chimimport AD-Sofia</t>
  </si>
  <si>
    <t>CHIM</t>
  </si>
  <si>
    <t>Advance Terrafund REIT-Sofia</t>
  </si>
  <si>
    <t>ATER</t>
  </si>
  <si>
    <t>REITs Segment</t>
  </si>
  <si>
    <t>Dronamics Capital AD-Sofia</t>
  </si>
  <si>
    <t>DRON</t>
  </si>
  <si>
    <t>Beam Market</t>
  </si>
  <si>
    <t>Neochim AD-Dimitrovgrad</t>
  </si>
  <si>
    <t>NEOH</t>
  </si>
  <si>
    <t>Bulgarian Stock Exchange-Sofia</t>
  </si>
  <si>
    <t>BSE</t>
  </si>
  <si>
    <t>CB First Investment Bank AD-Sofia</t>
  </si>
  <si>
    <t>FIB</t>
  </si>
  <si>
    <t>CB Central Cooperative Bank AD-Sofia</t>
  </si>
  <si>
    <t>CCB</t>
  </si>
  <si>
    <t xml:space="preserve">Zagreb Stock Exchange </t>
  </si>
  <si>
    <t>ATLANTSKA PLOVIDBA d.d.</t>
  </si>
  <si>
    <t>ATPL</t>
  </si>
  <si>
    <t>1,07</t>
  </si>
  <si>
    <t>0,44</t>
  </si>
  <si>
    <t>4,48</t>
  </si>
  <si>
    <t>HT d.d.</t>
  </si>
  <si>
    <t>HT</t>
  </si>
  <si>
    <t>Prime market</t>
  </si>
  <si>
    <t>20,69</t>
  </si>
  <si>
    <t>1,15</t>
  </si>
  <si>
    <t>3,8</t>
  </si>
  <si>
    <t>Valamar Riviera d.d.</t>
  </si>
  <si>
    <t>RIVP</t>
  </si>
  <si>
    <t>20,19</t>
  </si>
  <si>
    <t>1,56</t>
  </si>
  <si>
    <t>8,26</t>
  </si>
  <si>
    <t>AD PLASTIK d.d.</t>
  </si>
  <si>
    <t>ADPL</t>
  </si>
  <si>
    <t>-5,26</t>
  </si>
  <si>
    <t>0,49</t>
  </si>
  <si>
    <t>Zagrebacka banka d.d.</t>
  </si>
  <si>
    <t>ZABA</t>
  </si>
  <si>
    <t>11,34</t>
  </si>
  <si>
    <t>ERICSSON NIKOLA TESLA d.d.</t>
  </si>
  <si>
    <t>ERNT</t>
  </si>
  <si>
    <t>16,12</t>
  </si>
  <si>
    <t>5,71</t>
  </si>
  <si>
    <t>PODRAVKA d.d.</t>
  </si>
  <si>
    <t>PODR</t>
  </si>
  <si>
    <t>15,03</t>
  </si>
  <si>
    <t>1,26</t>
  </si>
  <si>
    <t>SPAN d.d.</t>
  </si>
  <si>
    <t>SPAN</t>
  </si>
  <si>
    <t>Official market</t>
  </si>
  <si>
    <t>11,39</t>
  </si>
  <si>
    <t>2,47</t>
  </si>
  <si>
    <t>ADRIS GRUPA d.d.</t>
  </si>
  <si>
    <t>ADRS2</t>
  </si>
  <si>
    <t>16,81</t>
  </si>
  <si>
    <t>0,71</t>
  </si>
  <si>
    <t>HPB d.d.</t>
  </si>
  <si>
    <t>HPB</t>
  </si>
  <si>
    <t>1,64</t>
  </si>
  <si>
    <t>0,55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</si>
</sst>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#,##0.000"/>
  </numFmts>
  <fonts count="17">
    <font>
      <sz val="10"/>
      <color rgb="FF000000"/>
      <name val="Arial"/>
      <scheme val="minor"/>
    </font>
    <font>
      <sz val="10"/>
      <color theme="1"/>
      <name val="Arial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&quot;Trebuchet MS&quot;"/>
    </font>
    <font>
      <sz val="20"/>
      <color rgb="FF000000"/>
      <name val="&quot;Trebuchet MS&quot;"/>
    </font>
    <font>
      <b/>
      <sz val="12"/>
      <color rgb="FFFFFFFF"/>
      <name val="&quot;Trebuchet MS&quot;"/>
    </font>
    <font>
      <b/>
      <sz val="12"/>
      <color theme="1"/>
      <name val="&quot;Trebuchet MS&quot;"/>
    </font>
    <font>
      <sz val="10"/>
      <color theme="1"/>
      <name val="&quot;Trebuchet MS&quot;"/>
    </font>
    <font>
      <sz val="12"/>
      <color theme="1"/>
      <name val="&quot;Trebuchet MS&quot;"/>
    </font>
    <font>
      <sz val="10"/>
      <color theme="1"/>
      <name val="Trebuchet MS"/>
      <family val="2"/>
      <charset val="204"/>
    </font>
    <font>
      <sz val="10"/>
      <color rgb="FF000000"/>
      <name val="Trebuchet MS"/>
      <family val="2"/>
      <charset val="204"/>
    </font>
    <font>
      <sz val="12"/>
      <color theme="1"/>
      <name val="Trebuchet MS"/>
      <family val="2"/>
      <charset val="204"/>
    </font>
    <font>
      <b/>
      <sz val="12"/>
      <color theme="1"/>
      <name val="Trebuchet MS"/>
      <family val="2"/>
      <charset val="204"/>
    </font>
    <font>
      <b/>
      <sz val="11"/>
      <color rgb="FF000000"/>
      <name val="&quot;Trebuchet MS&quot;"/>
    </font>
    <font>
      <b/>
      <sz val="12"/>
      <color theme="0"/>
      <name val="&quot;Trebuchet MS&quot;"/>
    </font>
    <font>
      <sz val="10"/>
      <color theme="1"/>
      <name val="Trebuchet MS"/>
      <family val="2"/>
      <charset val="204"/>
    </font>
    <font>
      <sz val="10"/>
      <color rgb="FF000000"/>
      <name val="Trebuchet MS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76A5AF"/>
        <bgColor rgb="FF76A5A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8E7CC3"/>
        <bgColor rgb="FF8E7CC3"/>
      </patternFill>
    </fill>
    <fill>
      <patternFill patternType="solid">
        <fgColor theme="6"/>
        <bgColor theme="6"/>
      </patternFill>
    </fill>
    <fill>
      <patternFill patternType="solid">
        <fgColor rgb="FFD9D2E9"/>
        <bgColor rgb="FFD9D2E9"/>
      </patternFill>
    </fill>
    <fill>
      <patternFill patternType="solid">
        <fgColor rgb="FFFF9900"/>
        <bgColor rgb="FFFF9900"/>
      </patternFill>
    </fill>
    <fill>
      <patternFill patternType="solid">
        <fgColor rgb="FF674EA7"/>
        <bgColor rgb="FF674EA7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3" borderId="10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right"/>
    </xf>
    <xf numFmtId="3" fontId="7" fillId="3" borderId="10" xfId="0" applyNumberFormat="1" applyFont="1" applyFill="1" applyBorder="1" applyAlignment="1">
      <alignment horizontal="right"/>
    </xf>
    <xf numFmtId="4" fontId="7" fillId="3" borderId="10" xfId="0" applyNumberFormat="1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7" fillId="4" borderId="10" xfId="0" applyFont="1" applyFill="1" applyBorder="1" applyAlignment="1">
      <alignment horizontal="right"/>
    </xf>
    <xf numFmtId="3" fontId="7" fillId="4" borderId="10" xfId="0" applyNumberFormat="1" applyFont="1" applyFill="1" applyBorder="1" applyAlignment="1">
      <alignment horizontal="right"/>
    </xf>
    <xf numFmtId="4" fontId="7" fillId="4" borderId="10" xfId="0" applyNumberFormat="1" applyFont="1" applyFill="1" applyBorder="1" applyAlignment="1">
      <alignment horizontal="right"/>
    </xf>
    <xf numFmtId="0" fontId="1" fillId="5" borderId="0" xfId="0" applyFont="1" applyFill="1"/>
    <xf numFmtId="0" fontId="6" fillId="4" borderId="10" xfId="0" applyFont="1" applyFill="1" applyBorder="1" applyAlignment="1">
      <alignment horizontal="right"/>
    </xf>
    <xf numFmtId="0" fontId="9" fillId="4" borderId="10" xfId="0" applyFont="1" applyFill="1" applyBorder="1" applyAlignment="1">
      <alignment horizontal="right"/>
    </xf>
    <xf numFmtId="3" fontId="10" fillId="0" borderId="1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3" fontId="10" fillId="0" borderId="10" xfId="0" applyNumberFormat="1" applyFont="1" applyBorder="1" applyAlignment="1">
      <alignment horizontal="right"/>
    </xf>
    <xf numFmtId="3" fontId="9" fillId="4" borderId="10" xfId="0" applyNumberFormat="1" applyFont="1" applyFill="1" applyBorder="1" applyAlignment="1">
      <alignment horizontal="right"/>
    </xf>
    <xf numFmtId="0" fontId="6" fillId="6" borderId="10" xfId="0" applyFont="1" applyFill="1" applyBorder="1" applyAlignment="1">
      <alignment horizontal="left"/>
    </xf>
    <xf numFmtId="0" fontId="7" fillId="6" borderId="10" xfId="0" applyFont="1" applyFill="1" applyBorder="1" applyAlignment="1">
      <alignment horizontal="right"/>
    </xf>
    <xf numFmtId="3" fontId="7" fillId="6" borderId="10" xfId="0" applyNumberFormat="1" applyFont="1" applyFill="1" applyBorder="1" applyAlignment="1">
      <alignment horizontal="right"/>
    </xf>
    <xf numFmtId="0" fontId="11" fillId="0" borderId="10" xfId="0" applyFont="1" applyBorder="1" applyAlignment="1">
      <alignment horizontal="right"/>
    </xf>
    <xf numFmtId="3" fontId="9" fillId="4" borderId="12" xfId="0" applyNumberFormat="1" applyFont="1" applyFill="1" applyBorder="1" applyAlignment="1">
      <alignment horizontal="right"/>
    </xf>
    <xf numFmtId="0" fontId="8" fillId="5" borderId="10" xfId="0" applyFont="1" applyFill="1" applyBorder="1" applyAlignment="1">
      <alignment horizontal="right"/>
    </xf>
    <xf numFmtId="0" fontId="12" fillId="6" borderId="12" xfId="0" applyFont="1" applyFill="1" applyBorder="1"/>
    <xf numFmtId="4" fontId="7" fillId="6" borderId="10" xfId="0" applyNumberFormat="1" applyFont="1" applyFill="1" applyBorder="1" applyAlignment="1">
      <alignment horizontal="right"/>
    </xf>
    <xf numFmtId="0" fontId="1" fillId="0" borderId="13" xfId="0" applyFont="1" applyBorder="1"/>
    <xf numFmtId="164" fontId="6" fillId="0" borderId="0" xfId="0" applyNumberFormat="1" applyFont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5" borderId="0" xfId="0" applyFont="1" applyFill="1" applyAlignment="1">
      <alignment horizontal="right"/>
    </xf>
    <xf numFmtId="4" fontId="7" fillId="5" borderId="0" xfId="0" applyNumberFormat="1" applyFont="1" applyFill="1" applyAlignment="1">
      <alignment horizontal="right"/>
    </xf>
    <xf numFmtId="0" fontId="6" fillId="7" borderId="10" xfId="0" applyFont="1" applyFill="1" applyBorder="1" applyAlignment="1">
      <alignment horizontal="left"/>
    </xf>
    <xf numFmtId="0" fontId="7" fillId="7" borderId="10" xfId="0" applyFont="1" applyFill="1" applyBorder="1" applyAlignment="1">
      <alignment horizontal="right"/>
    </xf>
    <xf numFmtId="3" fontId="7" fillId="7" borderId="10" xfId="0" applyNumberFormat="1" applyFont="1" applyFill="1" applyBorder="1" applyAlignment="1">
      <alignment horizontal="right"/>
    </xf>
    <xf numFmtId="4" fontId="7" fillId="7" borderId="10" xfId="0" applyNumberFormat="1" applyFont="1" applyFill="1" applyBorder="1" applyAlignment="1">
      <alignment horizontal="right"/>
    </xf>
    <xf numFmtId="0" fontId="7" fillId="5" borderId="10" xfId="0" applyFont="1" applyFill="1" applyBorder="1" applyAlignment="1">
      <alignment horizontal="right"/>
    </xf>
    <xf numFmtId="3" fontId="7" fillId="5" borderId="10" xfId="0" applyNumberFormat="1" applyFont="1" applyFill="1" applyBorder="1" applyAlignment="1">
      <alignment horizontal="right"/>
    </xf>
    <xf numFmtId="165" fontId="7" fillId="3" borderId="10" xfId="0" applyNumberFormat="1" applyFont="1" applyFill="1" applyBorder="1" applyAlignment="1">
      <alignment horizontal="right"/>
    </xf>
    <xf numFmtId="0" fontId="8" fillId="3" borderId="10" xfId="0" applyFont="1" applyFill="1" applyBorder="1" applyAlignment="1">
      <alignment horizontal="left"/>
    </xf>
    <xf numFmtId="0" fontId="8" fillId="4" borderId="10" xfId="0" applyFont="1" applyFill="1" applyBorder="1" applyAlignment="1">
      <alignment horizontal="left"/>
    </xf>
    <xf numFmtId="0" fontId="8" fillId="8" borderId="10" xfId="0" applyFont="1" applyFill="1" applyBorder="1" applyAlignment="1">
      <alignment horizontal="left"/>
    </xf>
    <xf numFmtId="0" fontId="7" fillId="8" borderId="10" xfId="0" applyFont="1" applyFill="1" applyBorder="1" applyAlignment="1">
      <alignment horizontal="right"/>
    </xf>
    <xf numFmtId="164" fontId="14" fillId="2" borderId="0" xfId="0" applyNumberFormat="1" applyFont="1" applyFill="1" applyAlignment="1">
      <alignment horizontal="center"/>
    </xf>
    <xf numFmtId="164" fontId="14" fillId="9" borderId="10" xfId="0" applyNumberFormat="1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right"/>
    </xf>
    <xf numFmtId="0" fontId="8" fillId="5" borderId="10" xfId="0" applyFont="1" applyFill="1" applyBorder="1" applyAlignment="1">
      <alignment horizontal="left"/>
    </xf>
    <xf numFmtId="0" fontId="15" fillId="0" borderId="10" xfId="0" applyFont="1" applyBorder="1" applyAlignment="1">
      <alignment horizontal="right"/>
    </xf>
    <xf numFmtId="0" fontId="15" fillId="5" borderId="10" xfId="0" applyFont="1" applyFill="1" applyBorder="1" applyAlignment="1">
      <alignment horizontal="left"/>
    </xf>
    <xf numFmtId="0" fontId="15" fillId="5" borderId="10" xfId="0" applyFont="1" applyFill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10" xfId="0" applyFont="1" applyBorder="1"/>
    <xf numFmtId="0" fontId="8" fillId="6" borderId="10" xfId="0" applyFont="1" applyFill="1" applyBorder="1" applyAlignment="1">
      <alignment horizontal="left"/>
    </xf>
    <xf numFmtId="0" fontId="1" fillId="6" borderId="0" xfId="0" applyFont="1" applyFill="1"/>
    <xf numFmtId="4" fontId="1" fillId="6" borderId="0" xfId="0" applyNumberFormat="1" applyFont="1" applyFill="1"/>
    <xf numFmtId="0" fontId="1" fillId="10" borderId="0" xfId="0" applyFont="1" applyFill="1"/>
    <xf numFmtId="0" fontId="1" fillId="9" borderId="10" xfId="0" applyFont="1" applyFill="1" applyBorder="1"/>
    <xf numFmtId="0" fontId="1" fillId="9" borderId="0" xfId="0" applyFont="1" applyFill="1"/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5" fillId="2" borderId="1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33600" cy="7620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7524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7524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7524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G1014"/>
  <sheetViews>
    <sheetView tabSelected="1" topLeftCell="A8" workbookViewId="0">
      <selection sqref="A1:A4"/>
    </sheetView>
  </sheetViews>
  <sheetFormatPr defaultColWidth="12.6640625" defaultRowHeight="15.75" customHeight="1"/>
  <cols>
    <col min="1" max="1" width="36.21875" customWidth="1"/>
    <col min="2" max="2" width="15.77734375" customWidth="1"/>
    <col min="4" max="4" width="17.44140625" customWidth="1"/>
  </cols>
  <sheetData>
    <row r="1" spans="1:7" ht="13.2">
      <c r="A1" s="62"/>
      <c r="B1" s="63"/>
      <c r="C1" s="64"/>
      <c r="D1" s="65"/>
    </row>
    <row r="2" spans="1:7" ht="24.6">
      <c r="A2" s="62"/>
      <c r="B2" s="66" t="s">
        <v>0</v>
      </c>
      <c r="C2" s="67"/>
      <c r="D2" s="68"/>
      <c r="E2" s="1"/>
      <c r="F2" s="1"/>
      <c r="G2" s="1"/>
    </row>
    <row r="3" spans="1:7" ht="24.6">
      <c r="A3" s="62"/>
      <c r="B3" s="69"/>
      <c r="C3" s="70"/>
      <c r="D3" s="71"/>
      <c r="E3" s="1"/>
      <c r="F3" s="1"/>
      <c r="G3" s="1"/>
    </row>
    <row r="4" spans="1:7" ht="18.75" customHeight="1">
      <c r="A4" s="62"/>
      <c r="B4" s="72" t="s">
        <v>1</v>
      </c>
      <c r="C4" s="64"/>
      <c r="D4" s="65"/>
    </row>
    <row r="5" spans="1:7" ht="18.75" customHeight="1">
      <c r="A5" s="2" t="s">
        <v>2</v>
      </c>
      <c r="B5" s="3" t="s">
        <v>3</v>
      </c>
      <c r="C5" s="3" t="s">
        <v>4</v>
      </c>
      <c r="D5" s="3" t="s">
        <v>5</v>
      </c>
    </row>
    <row r="6" spans="1:7" ht="18.75" customHeight="1">
      <c r="A6" s="4" t="s">
        <v>6</v>
      </c>
      <c r="B6" s="5"/>
      <c r="C6" s="6"/>
      <c r="D6" s="7"/>
    </row>
    <row r="7" spans="1:7" ht="18.75" customHeight="1">
      <c r="A7" s="8" t="s">
        <v>7</v>
      </c>
      <c r="B7" s="9">
        <v>246</v>
      </c>
      <c r="C7" s="10">
        <v>16570</v>
      </c>
      <c r="D7" s="11">
        <v>74.5</v>
      </c>
    </row>
    <row r="8" spans="1:7" ht="18.75" customHeight="1">
      <c r="A8" s="8" t="s">
        <v>8</v>
      </c>
      <c r="B8" s="9">
        <v>246</v>
      </c>
      <c r="C8" s="10">
        <v>542</v>
      </c>
      <c r="D8" s="11">
        <v>0.65</v>
      </c>
    </row>
    <row r="9" spans="1:7" ht="18.75" customHeight="1">
      <c r="A9" s="8" t="s">
        <v>9</v>
      </c>
      <c r="B9" s="9">
        <v>246</v>
      </c>
      <c r="C9" s="10">
        <v>147</v>
      </c>
      <c r="D9" s="11">
        <v>38.36</v>
      </c>
    </row>
    <row r="10" spans="1:7" ht="18.75" customHeight="1">
      <c r="A10" s="8" t="s">
        <v>10</v>
      </c>
      <c r="B10" s="9">
        <v>246</v>
      </c>
      <c r="C10" s="10">
        <v>4</v>
      </c>
      <c r="D10" s="11">
        <v>6.09</v>
      </c>
    </row>
    <row r="11" spans="1:7" ht="18.75" customHeight="1">
      <c r="A11" s="8" t="s">
        <v>11</v>
      </c>
      <c r="B11" s="9">
        <v>246</v>
      </c>
      <c r="C11" s="10">
        <v>11</v>
      </c>
      <c r="D11" s="11">
        <v>1.18</v>
      </c>
    </row>
    <row r="12" spans="1:7" ht="18.75" customHeight="1">
      <c r="A12" s="4" t="s">
        <v>12</v>
      </c>
      <c r="B12" s="5">
        <v>246</v>
      </c>
      <c r="C12" s="6">
        <v>17274</v>
      </c>
      <c r="D12" s="7">
        <v>120.78</v>
      </c>
      <c r="E12" s="12"/>
      <c r="F12" s="12"/>
      <c r="G12" s="12"/>
    </row>
    <row r="13" spans="1:7" ht="18.75" customHeight="1">
      <c r="A13" s="4" t="s">
        <v>13</v>
      </c>
      <c r="B13" s="5"/>
      <c r="C13" s="6"/>
      <c r="D13" s="7"/>
    </row>
    <row r="14" spans="1:7" ht="18.75" customHeight="1">
      <c r="A14" s="13" t="s">
        <v>14</v>
      </c>
      <c r="B14" s="14">
        <v>246</v>
      </c>
      <c r="C14" s="15">
        <v>16051</v>
      </c>
      <c r="D14" s="11">
        <v>20.91</v>
      </c>
      <c r="E14" s="16"/>
      <c r="F14" s="16"/>
      <c r="G14" s="16"/>
    </row>
    <row r="15" spans="1:7" ht="18.75" customHeight="1">
      <c r="A15" s="13" t="s">
        <v>15</v>
      </c>
      <c r="B15" s="14">
        <v>246</v>
      </c>
      <c r="C15" s="17">
        <v>44423</v>
      </c>
      <c r="D15" s="11">
        <v>260.98</v>
      </c>
      <c r="E15" s="16"/>
      <c r="F15" s="16"/>
      <c r="G15" s="16"/>
    </row>
    <row r="16" spans="1:7" ht="18.75" customHeight="1">
      <c r="A16" s="13" t="s">
        <v>16</v>
      </c>
      <c r="B16" s="14">
        <v>246</v>
      </c>
      <c r="C16" s="18">
        <v>15153</v>
      </c>
      <c r="D16" s="11">
        <v>149.43</v>
      </c>
      <c r="E16" s="16"/>
      <c r="F16" s="16"/>
      <c r="G16" s="16"/>
    </row>
    <row r="17" spans="1:7" ht="18.75" customHeight="1">
      <c r="A17" s="13" t="s">
        <v>17</v>
      </c>
      <c r="B17" s="14">
        <v>246</v>
      </c>
      <c r="C17" s="18">
        <v>13484</v>
      </c>
      <c r="D17" s="11">
        <v>18.04</v>
      </c>
      <c r="E17" s="16"/>
      <c r="F17" s="16"/>
      <c r="G17" s="16"/>
    </row>
    <row r="18" spans="1:7" ht="18.75" customHeight="1">
      <c r="A18" s="13" t="s">
        <v>18</v>
      </c>
      <c r="B18" s="14">
        <v>246</v>
      </c>
      <c r="C18" s="18">
        <v>11913</v>
      </c>
      <c r="D18" s="11">
        <v>64.16</v>
      </c>
      <c r="E18" s="16"/>
      <c r="F18" s="16"/>
      <c r="G18" s="16"/>
    </row>
    <row r="19" spans="1:7" ht="18.75" customHeight="1">
      <c r="A19" s="4" t="s">
        <v>12</v>
      </c>
      <c r="B19" s="5">
        <v>246</v>
      </c>
      <c r="C19" s="6">
        <v>101024</v>
      </c>
      <c r="D19" s="7">
        <v>513.52</v>
      </c>
    </row>
    <row r="20" spans="1:7" ht="18.75" customHeight="1">
      <c r="A20" s="19" t="s">
        <v>19</v>
      </c>
      <c r="B20" s="20"/>
      <c r="C20" s="21"/>
      <c r="D20" s="21"/>
    </row>
    <row r="21" spans="1:7" ht="16.2">
      <c r="A21" s="22" t="s">
        <v>20</v>
      </c>
      <c r="B21" s="14">
        <v>247</v>
      </c>
      <c r="C21" s="18">
        <v>24758</v>
      </c>
      <c r="D21" s="11">
        <f>92174406/1000000</f>
        <v>92.174406000000005</v>
      </c>
    </row>
    <row r="22" spans="1:7" ht="16.2">
      <c r="A22" s="22" t="s">
        <v>21</v>
      </c>
      <c r="B22" s="14">
        <v>247</v>
      </c>
      <c r="C22" s="18">
        <v>15600</v>
      </c>
      <c r="D22" s="11">
        <f>42762157/1000000</f>
        <v>42.762157000000002</v>
      </c>
    </row>
    <row r="23" spans="1:7" ht="16.2">
      <c r="A23" s="22" t="s">
        <v>22</v>
      </c>
      <c r="B23" s="14">
        <v>247</v>
      </c>
      <c r="C23" s="18">
        <v>39869</v>
      </c>
      <c r="D23" s="11">
        <f>92516978/1000000</f>
        <v>92.516977999999995</v>
      </c>
      <c r="E23" s="12"/>
      <c r="F23" s="12"/>
      <c r="G23" s="12"/>
    </row>
    <row r="24" spans="1:7" ht="16.2">
      <c r="A24" s="8" t="s">
        <v>23</v>
      </c>
      <c r="B24" s="14">
        <v>247</v>
      </c>
      <c r="C24" s="23"/>
      <c r="D24" s="11">
        <f>138556558/1000000</f>
        <v>138.556558</v>
      </c>
      <c r="E24" s="12"/>
      <c r="F24" s="12"/>
      <c r="G24" s="12"/>
    </row>
    <row r="25" spans="1:7" ht="16.2">
      <c r="A25" s="24" t="s">
        <v>24</v>
      </c>
      <c r="B25" s="14">
        <v>247</v>
      </c>
      <c r="C25" s="23">
        <v>1372</v>
      </c>
      <c r="D25" s="11">
        <f>10139362/1000000</f>
        <v>10.139362</v>
      </c>
      <c r="E25" s="12"/>
      <c r="F25" s="12"/>
      <c r="G25" s="12"/>
    </row>
    <row r="26" spans="1:7" ht="16.2">
      <c r="A26" s="25" t="s">
        <v>12</v>
      </c>
      <c r="B26" s="20">
        <v>247</v>
      </c>
      <c r="C26" s="21">
        <f t="shared" ref="C26:D26" si="0">SUM(C21:C25)</f>
        <v>81599</v>
      </c>
      <c r="D26" s="26">
        <f t="shared" si="0"/>
        <v>376.14946099999997</v>
      </c>
      <c r="E26" s="12"/>
      <c r="F26" s="12"/>
      <c r="G26" s="12"/>
    </row>
    <row r="86" spans="4:4" ht="13.2">
      <c r="D86" s="27"/>
    </row>
    <row r="87" spans="4:4" ht="13.2">
      <c r="D87" s="27"/>
    </row>
    <row r="88" spans="4:4" ht="13.2">
      <c r="D88" s="27"/>
    </row>
    <row r="89" spans="4:4" ht="13.2">
      <c r="D89" s="27"/>
    </row>
    <row r="90" spans="4:4" ht="13.2">
      <c r="D90" s="27"/>
    </row>
    <row r="91" spans="4:4" ht="13.2">
      <c r="D91" s="27"/>
    </row>
    <row r="92" spans="4:4" ht="13.2">
      <c r="D92" s="27"/>
    </row>
    <row r="93" spans="4:4" ht="13.2">
      <c r="D93" s="27"/>
    </row>
    <row r="94" spans="4:4" ht="13.2">
      <c r="D94" s="27"/>
    </row>
    <row r="95" spans="4:4" ht="13.2">
      <c r="D95" s="27"/>
    </row>
    <row r="96" spans="4:4" ht="13.2">
      <c r="D96" s="27"/>
    </row>
    <row r="97" spans="4:4" ht="13.2">
      <c r="D97" s="27"/>
    </row>
    <row r="98" spans="4:4" ht="13.2">
      <c r="D98" s="27"/>
    </row>
    <row r="99" spans="4:4" ht="13.2">
      <c r="D99" s="27"/>
    </row>
    <row r="100" spans="4:4" ht="13.2">
      <c r="D100" s="27"/>
    </row>
    <row r="101" spans="4:4" ht="13.2">
      <c r="D101" s="27"/>
    </row>
    <row r="102" spans="4:4" ht="13.2">
      <c r="D102" s="27"/>
    </row>
    <row r="103" spans="4:4" ht="13.2">
      <c r="D103" s="27"/>
    </row>
    <row r="104" spans="4:4" ht="13.2">
      <c r="D104" s="27"/>
    </row>
    <row r="105" spans="4:4" ht="13.2">
      <c r="D105" s="27"/>
    </row>
    <row r="106" spans="4:4" ht="13.2">
      <c r="D106" s="27"/>
    </row>
    <row r="107" spans="4:4" ht="13.2">
      <c r="D107" s="27"/>
    </row>
    <row r="108" spans="4:4" ht="13.2">
      <c r="D108" s="27"/>
    </row>
    <row r="109" spans="4:4" ht="13.2">
      <c r="D109" s="27"/>
    </row>
    <row r="110" spans="4:4" ht="13.2">
      <c r="D110" s="27"/>
    </row>
    <row r="111" spans="4:4" ht="13.2">
      <c r="D111" s="27"/>
    </row>
    <row r="112" spans="4:4" ht="13.2">
      <c r="D112" s="27"/>
    </row>
    <row r="113" spans="4:4" ht="13.2">
      <c r="D113" s="27"/>
    </row>
    <row r="114" spans="4:4" ht="13.2">
      <c r="D114" s="27"/>
    </row>
    <row r="115" spans="4:4" ht="13.2">
      <c r="D115" s="27"/>
    </row>
    <row r="116" spans="4:4" ht="13.2">
      <c r="D116" s="27"/>
    </row>
    <row r="117" spans="4:4" ht="13.2">
      <c r="D117" s="27"/>
    </row>
    <row r="118" spans="4:4" ht="13.2">
      <c r="D118" s="27"/>
    </row>
    <row r="119" spans="4:4" ht="13.2">
      <c r="D119" s="27"/>
    </row>
    <row r="120" spans="4:4" ht="13.2">
      <c r="D120" s="27"/>
    </row>
    <row r="121" spans="4:4" ht="13.2">
      <c r="D121" s="27"/>
    </row>
    <row r="122" spans="4:4" ht="13.2">
      <c r="D122" s="27"/>
    </row>
    <row r="123" spans="4:4" ht="13.2">
      <c r="D123" s="27"/>
    </row>
    <row r="124" spans="4:4" ht="13.2">
      <c r="D124" s="27"/>
    </row>
    <row r="125" spans="4:4" ht="13.2">
      <c r="D125" s="27"/>
    </row>
    <row r="126" spans="4:4" ht="13.2">
      <c r="D126" s="27"/>
    </row>
    <row r="127" spans="4:4" ht="13.2">
      <c r="D127" s="27"/>
    </row>
    <row r="128" spans="4:4" ht="13.2">
      <c r="D128" s="27"/>
    </row>
    <row r="129" spans="4:4" ht="13.2">
      <c r="D129" s="27"/>
    </row>
    <row r="130" spans="4:4" ht="13.2">
      <c r="D130" s="27"/>
    </row>
    <row r="131" spans="4:4" ht="13.2">
      <c r="D131" s="27"/>
    </row>
    <row r="132" spans="4:4" ht="13.2">
      <c r="D132" s="27"/>
    </row>
    <row r="133" spans="4:4" ht="13.2">
      <c r="D133" s="27"/>
    </row>
    <row r="134" spans="4:4" ht="13.2">
      <c r="D134" s="27"/>
    </row>
    <row r="135" spans="4:4" ht="13.2">
      <c r="D135" s="27"/>
    </row>
    <row r="136" spans="4:4" ht="13.2">
      <c r="D136" s="27"/>
    </row>
    <row r="137" spans="4:4" ht="13.2">
      <c r="D137" s="27"/>
    </row>
    <row r="138" spans="4:4" ht="13.2">
      <c r="D138" s="27"/>
    </row>
    <row r="139" spans="4:4" ht="13.2">
      <c r="D139" s="27"/>
    </row>
    <row r="140" spans="4:4" ht="13.2">
      <c r="D140" s="27"/>
    </row>
    <row r="141" spans="4:4" ht="13.2">
      <c r="D141" s="27"/>
    </row>
    <row r="142" spans="4:4" ht="13.2">
      <c r="D142" s="27"/>
    </row>
    <row r="143" spans="4:4" ht="13.2">
      <c r="D143" s="27"/>
    </row>
    <row r="144" spans="4:4" ht="13.2">
      <c r="D144" s="27"/>
    </row>
    <row r="145" spans="4:4" ht="13.2">
      <c r="D145" s="27"/>
    </row>
    <row r="146" spans="4:4" ht="13.2">
      <c r="D146" s="27"/>
    </row>
    <row r="147" spans="4:4" ht="13.2">
      <c r="D147" s="27"/>
    </row>
    <row r="148" spans="4:4" ht="13.2">
      <c r="D148" s="27"/>
    </row>
    <row r="149" spans="4:4" ht="13.2">
      <c r="D149" s="27"/>
    </row>
    <row r="150" spans="4:4" ht="13.2">
      <c r="D150" s="27"/>
    </row>
    <row r="151" spans="4:4" ht="13.2">
      <c r="D151" s="27"/>
    </row>
    <row r="152" spans="4:4" ht="13.2">
      <c r="D152" s="27"/>
    </row>
    <row r="153" spans="4:4" ht="13.2">
      <c r="D153" s="27"/>
    </row>
    <row r="154" spans="4:4" ht="13.2">
      <c r="D154" s="27"/>
    </row>
    <row r="155" spans="4:4" ht="13.2">
      <c r="D155" s="27"/>
    </row>
    <row r="156" spans="4:4" ht="13.2">
      <c r="D156" s="27"/>
    </row>
    <row r="157" spans="4:4" ht="13.2">
      <c r="D157" s="27"/>
    </row>
    <row r="158" spans="4:4" ht="13.2">
      <c r="D158" s="27"/>
    </row>
    <row r="159" spans="4:4" ht="13.2">
      <c r="D159" s="27"/>
    </row>
    <row r="160" spans="4:4" ht="13.2">
      <c r="D160" s="27"/>
    </row>
    <row r="161" spans="4:4" ht="13.2">
      <c r="D161" s="27"/>
    </row>
    <row r="162" spans="4:4" ht="13.2">
      <c r="D162" s="27"/>
    </row>
    <row r="163" spans="4:4" ht="13.2">
      <c r="D163" s="27"/>
    </row>
    <row r="164" spans="4:4" ht="13.2">
      <c r="D164" s="27"/>
    </row>
    <row r="165" spans="4:4" ht="13.2">
      <c r="D165" s="27"/>
    </row>
    <row r="166" spans="4:4" ht="13.2">
      <c r="D166" s="27"/>
    </row>
    <row r="167" spans="4:4" ht="13.2">
      <c r="D167" s="27"/>
    </row>
    <row r="168" spans="4:4" ht="13.2">
      <c r="D168" s="27"/>
    </row>
    <row r="169" spans="4:4" ht="13.2">
      <c r="D169" s="27"/>
    </row>
    <row r="170" spans="4:4" ht="13.2">
      <c r="D170" s="27"/>
    </row>
    <row r="171" spans="4:4" ht="13.2">
      <c r="D171" s="27"/>
    </row>
    <row r="172" spans="4:4" ht="13.2">
      <c r="D172" s="27"/>
    </row>
    <row r="173" spans="4:4" ht="13.2">
      <c r="D173" s="27"/>
    </row>
    <row r="174" spans="4:4" ht="13.2">
      <c r="D174" s="27"/>
    </row>
    <row r="175" spans="4:4" ht="13.2">
      <c r="D175" s="27"/>
    </row>
    <row r="176" spans="4:4" ht="13.2">
      <c r="D176" s="27"/>
    </row>
    <row r="177" spans="4:4" ht="13.2">
      <c r="D177" s="27"/>
    </row>
    <row r="178" spans="4:4" ht="13.2">
      <c r="D178" s="27"/>
    </row>
    <row r="179" spans="4:4" ht="13.2">
      <c r="D179" s="27"/>
    </row>
    <row r="180" spans="4:4" ht="13.2">
      <c r="D180" s="27"/>
    </row>
    <row r="181" spans="4:4" ht="13.2">
      <c r="D181" s="27"/>
    </row>
    <row r="182" spans="4:4" ht="13.2">
      <c r="D182" s="27"/>
    </row>
    <row r="183" spans="4:4" ht="13.2">
      <c r="D183" s="27"/>
    </row>
    <row r="184" spans="4:4" ht="13.2">
      <c r="D184" s="27"/>
    </row>
    <row r="185" spans="4:4" ht="13.2">
      <c r="D185" s="27"/>
    </row>
    <row r="186" spans="4:4" ht="13.2">
      <c r="D186" s="27"/>
    </row>
    <row r="187" spans="4:4" ht="13.2">
      <c r="D187" s="27"/>
    </row>
    <row r="188" spans="4:4" ht="13.2">
      <c r="D188" s="27"/>
    </row>
    <row r="189" spans="4:4" ht="13.2">
      <c r="D189" s="27"/>
    </row>
    <row r="190" spans="4:4" ht="13.2">
      <c r="D190" s="27"/>
    </row>
    <row r="191" spans="4:4" ht="13.2">
      <c r="D191" s="27"/>
    </row>
    <row r="192" spans="4:4" ht="13.2">
      <c r="D192" s="27"/>
    </row>
    <row r="193" spans="4:4" ht="13.2">
      <c r="D193" s="27"/>
    </row>
    <row r="194" spans="4:4" ht="13.2">
      <c r="D194" s="27"/>
    </row>
    <row r="195" spans="4:4" ht="13.2">
      <c r="D195" s="27"/>
    </row>
    <row r="196" spans="4:4" ht="13.2">
      <c r="D196" s="27"/>
    </row>
    <row r="197" spans="4:4" ht="13.2">
      <c r="D197" s="27"/>
    </row>
    <row r="198" spans="4:4" ht="13.2">
      <c r="D198" s="27"/>
    </row>
    <row r="199" spans="4:4" ht="13.2">
      <c r="D199" s="27"/>
    </row>
    <row r="200" spans="4:4" ht="13.2">
      <c r="D200" s="27"/>
    </row>
    <row r="201" spans="4:4" ht="13.2">
      <c r="D201" s="27"/>
    </row>
    <row r="202" spans="4:4" ht="13.2">
      <c r="D202" s="27"/>
    </row>
    <row r="203" spans="4:4" ht="13.2">
      <c r="D203" s="27"/>
    </row>
    <row r="204" spans="4:4" ht="13.2">
      <c r="D204" s="27"/>
    </row>
    <row r="205" spans="4:4" ht="13.2">
      <c r="D205" s="27"/>
    </row>
    <row r="206" spans="4:4" ht="13.2">
      <c r="D206" s="27"/>
    </row>
    <row r="207" spans="4:4" ht="13.2">
      <c r="D207" s="27"/>
    </row>
    <row r="208" spans="4:4" ht="13.2">
      <c r="D208" s="27"/>
    </row>
    <row r="209" spans="4:4" ht="13.2">
      <c r="D209" s="27"/>
    </row>
    <row r="210" spans="4:4" ht="13.2">
      <c r="D210" s="27"/>
    </row>
    <row r="211" spans="4:4" ht="13.2">
      <c r="D211" s="27"/>
    </row>
    <row r="212" spans="4:4" ht="13.2">
      <c r="D212" s="27"/>
    </row>
    <row r="213" spans="4:4" ht="13.2">
      <c r="D213" s="27"/>
    </row>
    <row r="214" spans="4:4" ht="13.2">
      <c r="D214" s="27"/>
    </row>
    <row r="215" spans="4:4" ht="13.2">
      <c r="D215" s="27"/>
    </row>
    <row r="216" spans="4:4" ht="13.2">
      <c r="D216" s="27"/>
    </row>
    <row r="217" spans="4:4" ht="13.2">
      <c r="D217" s="27"/>
    </row>
    <row r="218" spans="4:4" ht="13.2">
      <c r="D218" s="27"/>
    </row>
    <row r="219" spans="4:4" ht="13.2">
      <c r="D219" s="27"/>
    </row>
    <row r="220" spans="4:4" ht="13.2">
      <c r="D220" s="27"/>
    </row>
    <row r="221" spans="4:4" ht="13.2">
      <c r="D221" s="27"/>
    </row>
    <row r="222" spans="4:4" ht="13.2">
      <c r="D222" s="27"/>
    </row>
    <row r="223" spans="4:4" ht="13.2">
      <c r="D223" s="27"/>
    </row>
    <row r="224" spans="4:4" ht="13.2">
      <c r="D224" s="27"/>
    </row>
    <row r="225" spans="4:4" ht="13.2">
      <c r="D225" s="27"/>
    </row>
    <row r="226" spans="4:4" ht="13.2">
      <c r="D226" s="27"/>
    </row>
    <row r="227" spans="4:4" ht="13.2">
      <c r="D227" s="27"/>
    </row>
    <row r="228" spans="4:4" ht="13.2">
      <c r="D228" s="27"/>
    </row>
    <row r="229" spans="4:4" ht="13.2">
      <c r="D229" s="27"/>
    </row>
    <row r="230" spans="4:4" ht="13.2">
      <c r="D230" s="27"/>
    </row>
    <row r="231" spans="4:4" ht="13.2">
      <c r="D231" s="27"/>
    </row>
    <row r="232" spans="4:4" ht="13.2">
      <c r="D232" s="27"/>
    </row>
    <row r="233" spans="4:4" ht="13.2">
      <c r="D233" s="27"/>
    </row>
    <row r="234" spans="4:4" ht="13.2">
      <c r="D234" s="27"/>
    </row>
    <row r="235" spans="4:4" ht="13.2">
      <c r="D235" s="27"/>
    </row>
    <row r="236" spans="4:4" ht="13.2">
      <c r="D236" s="27"/>
    </row>
    <row r="237" spans="4:4" ht="13.2">
      <c r="D237" s="27"/>
    </row>
    <row r="238" spans="4:4" ht="13.2">
      <c r="D238" s="27"/>
    </row>
    <row r="239" spans="4:4" ht="13.2">
      <c r="D239" s="27"/>
    </row>
    <row r="240" spans="4:4" ht="13.2">
      <c r="D240" s="27"/>
    </row>
    <row r="241" spans="4:4" ht="13.2">
      <c r="D241" s="27"/>
    </row>
    <row r="242" spans="4:4" ht="13.2">
      <c r="D242" s="27"/>
    </row>
    <row r="243" spans="4:4" ht="13.2">
      <c r="D243" s="27"/>
    </row>
    <row r="244" spans="4:4" ht="13.2">
      <c r="D244" s="27"/>
    </row>
    <row r="245" spans="4:4" ht="13.2">
      <c r="D245" s="27"/>
    </row>
    <row r="246" spans="4:4" ht="13.2">
      <c r="D246" s="27"/>
    </row>
    <row r="247" spans="4:4" ht="13.2">
      <c r="D247" s="27"/>
    </row>
    <row r="248" spans="4:4" ht="13.2">
      <c r="D248" s="27"/>
    </row>
    <row r="249" spans="4:4" ht="13.2">
      <c r="D249" s="27"/>
    </row>
    <row r="250" spans="4:4" ht="13.2">
      <c r="D250" s="27"/>
    </row>
    <row r="251" spans="4:4" ht="13.2">
      <c r="D251" s="27"/>
    </row>
    <row r="252" spans="4:4" ht="13.2">
      <c r="D252" s="27"/>
    </row>
    <row r="253" spans="4:4" ht="13.2">
      <c r="D253" s="27"/>
    </row>
    <row r="254" spans="4:4" ht="13.2">
      <c r="D254" s="27"/>
    </row>
    <row r="255" spans="4:4" ht="13.2">
      <c r="D255" s="27"/>
    </row>
    <row r="256" spans="4:4" ht="13.2">
      <c r="D256" s="27"/>
    </row>
    <row r="257" spans="4:4" ht="13.2">
      <c r="D257" s="27"/>
    </row>
    <row r="258" spans="4:4" ht="13.2">
      <c r="D258" s="27"/>
    </row>
    <row r="259" spans="4:4" ht="13.2">
      <c r="D259" s="27"/>
    </row>
    <row r="260" spans="4:4" ht="13.2">
      <c r="D260" s="27"/>
    </row>
    <row r="261" spans="4:4" ht="13.2">
      <c r="D261" s="27"/>
    </row>
    <row r="262" spans="4:4" ht="13.2">
      <c r="D262" s="27"/>
    </row>
    <row r="263" spans="4:4" ht="13.2">
      <c r="D263" s="27"/>
    </row>
    <row r="264" spans="4:4" ht="13.2">
      <c r="D264" s="27"/>
    </row>
    <row r="265" spans="4:4" ht="13.2">
      <c r="D265" s="27"/>
    </row>
    <row r="266" spans="4:4" ht="13.2">
      <c r="D266" s="27"/>
    </row>
    <row r="267" spans="4:4" ht="13.2">
      <c r="D267" s="27"/>
    </row>
    <row r="268" spans="4:4" ht="13.2">
      <c r="D268" s="27"/>
    </row>
    <row r="269" spans="4:4" ht="13.2">
      <c r="D269" s="27"/>
    </row>
    <row r="270" spans="4:4" ht="13.2">
      <c r="D270" s="27"/>
    </row>
    <row r="271" spans="4:4" ht="13.2">
      <c r="D271" s="27"/>
    </row>
    <row r="272" spans="4:4" ht="13.2">
      <c r="D272" s="27"/>
    </row>
    <row r="273" spans="4:4" ht="13.2">
      <c r="D273" s="27"/>
    </row>
    <row r="274" spans="4:4" ht="13.2">
      <c r="D274" s="27"/>
    </row>
    <row r="275" spans="4:4" ht="13.2">
      <c r="D275" s="27"/>
    </row>
    <row r="276" spans="4:4" ht="13.2">
      <c r="D276" s="27"/>
    </row>
    <row r="277" spans="4:4" ht="13.2">
      <c r="D277" s="27"/>
    </row>
    <row r="278" spans="4:4" ht="13.2">
      <c r="D278" s="27"/>
    </row>
    <row r="279" spans="4:4" ht="13.2">
      <c r="D279" s="27"/>
    </row>
    <row r="280" spans="4:4" ht="13.2">
      <c r="D280" s="27"/>
    </row>
    <row r="281" spans="4:4" ht="13.2">
      <c r="D281" s="27"/>
    </row>
    <row r="282" spans="4:4" ht="13.2">
      <c r="D282" s="27"/>
    </row>
    <row r="283" spans="4:4" ht="13.2">
      <c r="D283" s="27"/>
    </row>
    <row r="284" spans="4:4" ht="13.2">
      <c r="D284" s="27"/>
    </row>
    <row r="285" spans="4:4" ht="13.2">
      <c r="D285" s="27"/>
    </row>
    <row r="286" spans="4:4" ht="13.2">
      <c r="D286" s="27"/>
    </row>
    <row r="287" spans="4:4" ht="13.2">
      <c r="D287" s="27"/>
    </row>
    <row r="288" spans="4:4" ht="13.2">
      <c r="D288" s="27"/>
    </row>
    <row r="289" spans="4:4" ht="13.2">
      <c r="D289" s="27"/>
    </row>
    <row r="290" spans="4:4" ht="13.2">
      <c r="D290" s="27"/>
    </row>
    <row r="291" spans="4:4" ht="13.2">
      <c r="D291" s="27"/>
    </row>
    <row r="292" spans="4:4" ht="13.2">
      <c r="D292" s="27"/>
    </row>
    <row r="293" spans="4:4" ht="13.2">
      <c r="D293" s="27"/>
    </row>
    <row r="294" spans="4:4" ht="13.2">
      <c r="D294" s="27"/>
    </row>
    <row r="295" spans="4:4" ht="13.2">
      <c r="D295" s="27"/>
    </row>
    <row r="296" spans="4:4" ht="13.2">
      <c r="D296" s="27"/>
    </row>
    <row r="297" spans="4:4" ht="13.2">
      <c r="D297" s="27"/>
    </row>
    <row r="298" spans="4:4" ht="13.2">
      <c r="D298" s="27"/>
    </row>
    <row r="299" spans="4:4" ht="13.2">
      <c r="D299" s="27"/>
    </row>
    <row r="300" spans="4:4" ht="13.2">
      <c r="D300" s="27"/>
    </row>
    <row r="301" spans="4:4" ht="13.2">
      <c r="D301" s="27"/>
    </row>
    <row r="302" spans="4:4" ht="13.2">
      <c r="D302" s="27"/>
    </row>
    <row r="303" spans="4:4" ht="13.2">
      <c r="D303" s="27"/>
    </row>
    <row r="304" spans="4:4" ht="13.2">
      <c r="D304" s="27"/>
    </row>
    <row r="305" spans="4:4" ht="13.2">
      <c r="D305" s="27"/>
    </row>
    <row r="306" spans="4:4" ht="13.2">
      <c r="D306" s="27"/>
    </row>
    <row r="307" spans="4:4" ht="13.2">
      <c r="D307" s="27"/>
    </row>
    <row r="308" spans="4:4" ht="13.2">
      <c r="D308" s="27"/>
    </row>
    <row r="309" spans="4:4" ht="13.2">
      <c r="D309" s="27"/>
    </row>
    <row r="310" spans="4:4" ht="13.2">
      <c r="D310" s="27"/>
    </row>
    <row r="311" spans="4:4" ht="13.2">
      <c r="D311" s="27"/>
    </row>
    <row r="312" spans="4:4" ht="13.2">
      <c r="D312" s="27"/>
    </row>
    <row r="313" spans="4:4" ht="13.2">
      <c r="D313" s="27"/>
    </row>
    <row r="314" spans="4:4" ht="13.2">
      <c r="D314" s="27"/>
    </row>
    <row r="315" spans="4:4" ht="13.2">
      <c r="D315" s="27"/>
    </row>
    <row r="316" spans="4:4" ht="13.2">
      <c r="D316" s="27"/>
    </row>
    <row r="317" spans="4:4" ht="13.2">
      <c r="D317" s="27"/>
    </row>
    <row r="318" spans="4:4" ht="13.2">
      <c r="D318" s="27"/>
    </row>
    <row r="319" spans="4:4" ht="13.2">
      <c r="D319" s="27"/>
    </row>
    <row r="320" spans="4:4" ht="13.2">
      <c r="D320" s="27"/>
    </row>
    <row r="321" spans="4:4" ht="13.2">
      <c r="D321" s="27"/>
    </row>
    <row r="322" spans="4:4" ht="13.2">
      <c r="D322" s="27"/>
    </row>
    <row r="323" spans="4:4" ht="13.2">
      <c r="D323" s="27"/>
    </row>
    <row r="324" spans="4:4" ht="13.2">
      <c r="D324" s="27"/>
    </row>
    <row r="325" spans="4:4" ht="13.2">
      <c r="D325" s="27"/>
    </row>
    <row r="326" spans="4:4" ht="13.2">
      <c r="D326" s="27"/>
    </row>
    <row r="327" spans="4:4" ht="13.2">
      <c r="D327" s="27"/>
    </row>
    <row r="328" spans="4:4" ht="13.2">
      <c r="D328" s="27"/>
    </row>
    <row r="329" spans="4:4" ht="13.2">
      <c r="D329" s="27"/>
    </row>
    <row r="330" spans="4:4" ht="13.2">
      <c r="D330" s="27"/>
    </row>
    <row r="331" spans="4:4" ht="13.2">
      <c r="D331" s="27"/>
    </row>
    <row r="332" spans="4:4" ht="13.2">
      <c r="D332" s="27"/>
    </row>
    <row r="333" spans="4:4" ht="13.2">
      <c r="D333" s="27"/>
    </row>
    <row r="334" spans="4:4" ht="13.2">
      <c r="D334" s="27"/>
    </row>
    <row r="335" spans="4:4" ht="13.2">
      <c r="D335" s="27"/>
    </row>
    <row r="336" spans="4:4" ht="13.2">
      <c r="D336" s="27"/>
    </row>
    <row r="337" spans="4:4" ht="13.2">
      <c r="D337" s="27"/>
    </row>
    <row r="338" spans="4:4" ht="13.2">
      <c r="D338" s="27"/>
    </row>
    <row r="339" spans="4:4" ht="13.2">
      <c r="D339" s="27"/>
    </row>
    <row r="340" spans="4:4" ht="13.2">
      <c r="D340" s="27"/>
    </row>
    <row r="341" spans="4:4" ht="13.2">
      <c r="D341" s="27"/>
    </row>
    <row r="342" spans="4:4" ht="13.2">
      <c r="D342" s="27"/>
    </row>
    <row r="343" spans="4:4" ht="13.2">
      <c r="D343" s="27"/>
    </row>
    <row r="344" spans="4:4" ht="13.2">
      <c r="D344" s="27"/>
    </row>
    <row r="345" spans="4:4" ht="13.2">
      <c r="D345" s="27"/>
    </row>
    <row r="346" spans="4:4" ht="13.2">
      <c r="D346" s="27"/>
    </row>
    <row r="347" spans="4:4" ht="13.2">
      <c r="D347" s="27"/>
    </row>
    <row r="348" spans="4:4" ht="13.2">
      <c r="D348" s="27"/>
    </row>
    <row r="349" spans="4:4" ht="13.2">
      <c r="D349" s="27"/>
    </row>
    <row r="350" spans="4:4" ht="13.2">
      <c r="D350" s="27"/>
    </row>
    <row r="351" spans="4:4" ht="13.2">
      <c r="D351" s="27"/>
    </row>
    <row r="352" spans="4:4" ht="13.2">
      <c r="D352" s="27"/>
    </row>
    <row r="353" spans="4:4" ht="13.2">
      <c r="D353" s="27"/>
    </row>
    <row r="354" spans="4:4" ht="13.2">
      <c r="D354" s="27"/>
    </row>
    <row r="355" spans="4:4" ht="13.2">
      <c r="D355" s="27"/>
    </row>
    <row r="356" spans="4:4" ht="13.2">
      <c r="D356" s="27"/>
    </row>
    <row r="357" spans="4:4" ht="13.2">
      <c r="D357" s="27"/>
    </row>
    <row r="358" spans="4:4" ht="13.2">
      <c r="D358" s="27"/>
    </row>
    <row r="359" spans="4:4" ht="13.2">
      <c r="D359" s="27"/>
    </row>
    <row r="360" spans="4:4" ht="13.2">
      <c r="D360" s="27"/>
    </row>
    <row r="361" spans="4:4" ht="13.2">
      <c r="D361" s="27"/>
    </row>
    <row r="362" spans="4:4" ht="13.2">
      <c r="D362" s="27"/>
    </row>
    <row r="363" spans="4:4" ht="13.2">
      <c r="D363" s="27"/>
    </row>
    <row r="364" spans="4:4" ht="13.2">
      <c r="D364" s="27"/>
    </row>
    <row r="365" spans="4:4" ht="13.2">
      <c r="D365" s="27"/>
    </row>
    <row r="366" spans="4:4" ht="13.2">
      <c r="D366" s="27"/>
    </row>
    <row r="367" spans="4:4" ht="13.2">
      <c r="D367" s="27"/>
    </row>
    <row r="368" spans="4:4" ht="13.2">
      <c r="D368" s="27"/>
    </row>
    <row r="369" spans="4:4" ht="13.2">
      <c r="D369" s="27"/>
    </row>
    <row r="370" spans="4:4" ht="13.2">
      <c r="D370" s="27"/>
    </row>
    <row r="371" spans="4:4" ht="13.2">
      <c r="D371" s="27"/>
    </row>
    <row r="372" spans="4:4" ht="13.2">
      <c r="D372" s="27"/>
    </row>
    <row r="373" spans="4:4" ht="13.2">
      <c r="D373" s="27"/>
    </row>
    <row r="374" spans="4:4" ht="13.2">
      <c r="D374" s="27"/>
    </row>
    <row r="375" spans="4:4" ht="13.2">
      <c r="D375" s="27"/>
    </row>
    <row r="376" spans="4:4" ht="13.2">
      <c r="D376" s="27"/>
    </row>
    <row r="377" spans="4:4" ht="13.2">
      <c r="D377" s="27"/>
    </row>
    <row r="378" spans="4:4" ht="13.2">
      <c r="D378" s="27"/>
    </row>
    <row r="379" spans="4:4" ht="13.2">
      <c r="D379" s="27"/>
    </row>
    <row r="380" spans="4:4" ht="13.2">
      <c r="D380" s="27"/>
    </row>
    <row r="381" spans="4:4" ht="13.2">
      <c r="D381" s="27"/>
    </row>
    <row r="382" spans="4:4" ht="13.2">
      <c r="D382" s="27"/>
    </row>
    <row r="383" spans="4:4" ht="13.2">
      <c r="D383" s="27"/>
    </row>
    <row r="384" spans="4:4" ht="13.2">
      <c r="D384" s="27"/>
    </row>
    <row r="385" spans="4:4" ht="13.2">
      <c r="D385" s="27"/>
    </row>
    <row r="386" spans="4:4" ht="13.2">
      <c r="D386" s="27"/>
    </row>
    <row r="387" spans="4:4" ht="13.2">
      <c r="D387" s="27"/>
    </row>
    <row r="388" spans="4:4" ht="13.2">
      <c r="D388" s="27"/>
    </row>
    <row r="389" spans="4:4" ht="13.2">
      <c r="D389" s="27"/>
    </row>
    <row r="390" spans="4:4" ht="13.2">
      <c r="D390" s="27"/>
    </row>
    <row r="391" spans="4:4" ht="13.2">
      <c r="D391" s="27"/>
    </row>
    <row r="392" spans="4:4" ht="13.2">
      <c r="D392" s="27"/>
    </row>
    <row r="393" spans="4:4" ht="13.2">
      <c r="D393" s="27"/>
    </row>
    <row r="394" spans="4:4" ht="13.2">
      <c r="D394" s="27"/>
    </row>
    <row r="395" spans="4:4" ht="13.2">
      <c r="D395" s="27"/>
    </row>
    <row r="396" spans="4:4" ht="13.2">
      <c r="D396" s="27"/>
    </row>
    <row r="397" spans="4:4" ht="13.2">
      <c r="D397" s="27"/>
    </row>
    <row r="398" spans="4:4" ht="13.2">
      <c r="D398" s="27"/>
    </row>
    <row r="399" spans="4:4" ht="13.2">
      <c r="D399" s="27"/>
    </row>
    <row r="400" spans="4:4" ht="13.2">
      <c r="D400" s="27"/>
    </row>
    <row r="401" spans="4:4" ht="13.2">
      <c r="D401" s="27"/>
    </row>
    <row r="402" spans="4:4" ht="13.2">
      <c r="D402" s="27"/>
    </row>
    <row r="403" spans="4:4" ht="13.2">
      <c r="D403" s="27"/>
    </row>
    <row r="404" spans="4:4" ht="13.2">
      <c r="D404" s="27"/>
    </row>
    <row r="405" spans="4:4" ht="13.2">
      <c r="D405" s="27"/>
    </row>
    <row r="406" spans="4:4" ht="13.2">
      <c r="D406" s="27"/>
    </row>
    <row r="407" spans="4:4" ht="13.2">
      <c r="D407" s="27"/>
    </row>
    <row r="408" spans="4:4" ht="13.2">
      <c r="D408" s="27"/>
    </row>
    <row r="409" spans="4:4" ht="13.2">
      <c r="D409" s="27"/>
    </row>
    <row r="410" spans="4:4" ht="13.2">
      <c r="D410" s="27"/>
    </row>
    <row r="411" spans="4:4" ht="13.2">
      <c r="D411" s="27"/>
    </row>
    <row r="412" spans="4:4" ht="13.2">
      <c r="D412" s="27"/>
    </row>
    <row r="413" spans="4:4" ht="13.2">
      <c r="D413" s="27"/>
    </row>
    <row r="414" spans="4:4" ht="13.2">
      <c r="D414" s="27"/>
    </row>
    <row r="415" spans="4:4" ht="13.2">
      <c r="D415" s="27"/>
    </row>
    <row r="416" spans="4:4" ht="13.2">
      <c r="D416" s="27"/>
    </row>
    <row r="417" spans="4:4" ht="13.2">
      <c r="D417" s="27"/>
    </row>
    <row r="418" spans="4:4" ht="13.2">
      <c r="D418" s="27"/>
    </row>
    <row r="419" spans="4:4" ht="13.2">
      <c r="D419" s="27"/>
    </row>
    <row r="420" spans="4:4" ht="13.2">
      <c r="D420" s="27"/>
    </row>
    <row r="421" spans="4:4" ht="13.2">
      <c r="D421" s="27"/>
    </row>
    <row r="422" spans="4:4" ht="13.2">
      <c r="D422" s="27"/>
    </row>
    <row r="423" spans="4:4" ht="13.2">
      <c r="D423" s="27"/>
    </row>
    <row r="424" spans="4:4" ht="13.2">
      <c r="D424" s="27"/>
    </row>
    <row r="425" spans="4:4" ht="13.2">
      <c r="D425" s="27"/>
    </row>
    <row r="426" spans="4:4" ht="13.2">
      <c r="D426" s="27"/>
    </row>
    <row r="427" spans="4:4" ht="13.2">
      <c r="D427" s="27"/>
    </row>
    <row r="428" spans="4:4" ht="13.2">
      <c r="D428" s="27"/>
    </row>
    <row r="429" spans="4:4" ht="13.2">
      <c r="D429" s="27"/>
    </row>
    <row r="430" spans="4:4" ht="13.2">
      <c r="D430" s="27"/>
    </row>
    <row r="431" spans="4:4" ht="13.2">
      <c r="D431" s="27"/>
    </row>
    <row r="432" spans="4:4" ht="13.2">
      <c r="D432" s="27"/>
    </row>
    <row r="433" spans="4:4" ht="13.2">
      <c r="D433" s="27"/>
    </row>
    <row r="434" spans="4:4" ht="13.2">
      <c r="D434" s="27"/>
    </row>
    <row r="435" spans="4:4" ht="13.2">
      <c r="D435" s="27"/>
    </row>
    <row r="436" spans="4:4" ht="13.2">
      <c r="D436" s="27"/>
    </row>
    <row r="437" spans="4:4" ht="13.2">
      <c r="D437" s="27"/>
    </row>
    <row r="438" spans="4:4" ht="13.2">
      <c r="D438" s="27"/>
    </row>
    <row r="439" spans="4:4" ht="13.2">
      <c r="D439" s="27"/>
    </row>
    <row r="440" spans="4:4" ht="13.2">
      <c r="D440" s="27"/>
    </row>
    <row r="441" spans="4:4" ht="13.2">
      <c r="D441" s="27"/>
    </row>
    <row r="442" spans="4:4" ht="13.2">
      <c r="D442" s="27"/>
    </row>
    <row r="443" spans="4:4" ht="13.2">
      <c r="D443" s="27"/>
    </row>
    <row r="444" spans="4:4" ht="13.2">
      <c r="D444" s="27"/>
    </row>
    <row r="445" spans="4:4" ht="13.2">
      <c r="D445" s="27"/>
    </row>
    <row r="446" spans="4:4" ht="13.2">
      <c r="D446" s="27"/>
    </row>
    <row r="447" spans="4:4" ht="13.2">
      <c r="D447" s="27"/>
    </row>
    <row r="448" spans="4:4" ht="13.2">
      <c r="D448" s="27"/>
    </row>
    <row r="449" spans="4:4" ht="13.2">
      <c r="D449" s="27"/>
    </row>
    <row r="450" spans="4:4" ht="13.2">
      <c r="D450" s="27"/>
    </row>
    <row r="451" spans="4:4" ht="13.2">
      <c r="D451" s="27"/>
    </row>
    <row r="452" spans="4:4" ht="13.2">
      <c r="D452" s="27"/>
    </row>
    <row r="453" spans="4:4" ht="13.2">
      <c r="D453" s="27"/>
    </row>
    <row r="454" spans="4:4" ht="13.2">
      <c r="D454" s="27"/>
    </row>
    <row r="455" spans="4:4" ht="13.2">
      <c r="D455" s="27"/>
    </row>
    <row r="456" spans="4:4" ht="13.2">
      <c r="D456" s="27"/>
    </row>
    <row r="457" spans="4:4" ht="13.2">
      <c r="D457" s="27"/>
    </row>
    <row r="458" spans="4:4" ht="13.2">
      <c r="D458" s="27"/>
    </row>
    <row r="459" spans="4:4" ht="13.2">
      <c r="D459" s="27"/>
    </row>
    <row r="460" spans="4:4" ht="13.2">
      <c r="D460" s="27"/>
    </row>
    <row r="461" spans="4:4" ht="13.2">
      <c r="D461" s="27"/>
    </row>
    <row r="462" spans="4:4" ht="13.2">
      <c r="D462" s="27"/>
    </row>
    <row r="463" spans="4:4" ht="13.2">
      <c r="D463" s="27"/>
    </row>
    <row r="464" spans="4:4" ht="13.2">
      <c r="D464" s="27"/>
    </row>
    <row r="465" spans="4:4" ht="13.2">
      <c r="D465" s="27"/>
    </row>
    <row r="466" spans="4:4" ht="13.2">
      <c r="D466" s="27"/>
    </row>
    <row r="467" spans="4:4" ht="13.2">
      <c r="D467" s="27"/>
    </row>
    <row r="468" spans="4:4" ht="13.2">
      <c r="D468" s="27"/>
    </row>
    <row r="469" spans="4:4" ht="13.2">
      <c r="D469" s="27"/>
    </row>
    <row r="470" spans="4:4" ht="13.2">
      <c r="D470" s="27"/>
    </row>
    <row r="471" spans="4:4" ht="13.2">
      <c r="D471" s="27"/>
    </row>
    <row r="472" spans="4:4" ht="13.2">
      <c r="D472" s="27"/>
    </row>
    <row r="473" spans="4:4" ht="13.2">
      <c r="D473" s="27"/>
    </row>
    <row r="474" spans="4:4" ht="13.2">
      <c r="D474" s="27"/>
    </row>
    <row r="475" spans="4:4" ht="13.2">
      <c r="D475" s="27"/>
    </row>
    <row r="476" spans="4:4" ht="13.2">
      <c r="D476" s="27"/>
    </row>
    <row r="477" spans="4:4" ht="13.2">
      <c r="D477" s="27"/>
    </row>
    <row r="478" spans="4:4" ht="13.2">
      <c r="D478" s="27"/>
    </row>
    <row r="479" spans="4:4" ht="13.2">
      <c r="D479" s="27"/>
    </row>
    <row r="480" spans="4:4" ht="13.2">
      <c r="D480" s="27"/>
    </row>
    <row r="481" spans="4:4" ht="13.2">
      <c r="D481" s="27"/>
    </row>
    <row r="482" spans="4:4" ht="13.2">
      <c r="D482" s="27"/>
    </row>
    <row r="483" spans="4:4" ht="13.2">
      <c r="D483" s="27"/>
    </row>
    <row r="484" spans="4:4" ht="13.2">
      <c r="D484" s="27"/>
    </row>
    <row r="485" spans="4:4" ht="13.2">
      <c r="D485" s="27"/>
    </row>
    <row r="486" spans="4:4" ht="13.2">
      <c r="D486" s="27"/>
    </row>
    <row r="487" spans="4:4" ht="13.2">
      <c r="D487" s="27"/>
    </row>
    <row r="488" spans="4:4" ht="13.2">
      <c r="D488" s="27"/>
    </row>
    <row r="489" spans="4:4" ht="13.2">
      <c r="D489" s="27"/>
    </row>
    <row r="490" spans="4:4" ht="13.2">
      <c r="D490" s="27"/>
    </row>
    <row r="491" spans="4:4" ht="13.2">
      <c r="D491" s="27"/>
    </row>
    <row r="492" spans="4:4" ht="13.2">
      <c r="D492" s="27"/>
    </row>
    <row r="493" spans="4:4" ht="13.2">
      <c r="D493" s="27"/>
    </row>
    <row r="494" spans="4:4" ht="13.2">
      <c r="D494" s="27"/>
    </row>
    <row r="495" spans="4:4" ht="13.2">
      <c r="D495" s="27"/>
    </row>
    <row r="496" spans="4:4" ht="13.2">
      <c r="D496" s="27"/>
    </row>
    <row r="497" spans="4:4" ht="13.2">
      <c r="D497" s="27"/>
    </row>
    <row r="498" spans="4:4" ht="13.2">
      <c r="D498" s="27"/>
    </row>
    <row r="499" spans="4:4" ht="13.2">
      <c r="D499" s="27"/>
    </row>
    <row r="500" spans="4:4" ht="13.2">
      <c r="D500" s="27"/>
    </row>
    <row r="501" spans="4:4" ht="13.2">
      <c r="D501" s="27"/>
    </row>
    <row r="502" spans="4:4" ht="13.2">
      <c r="D502" s="27"/>
    </row>
    <row r="503" spans="4:4" ht="13.2">
      <c r="D503" s="27"/>
    </row>
    <row r="504" spans="4:4" ht="13.2">
      <c r="D504" s="27"/>
    </row>
    <row r="505" spans="4:4" ht="13.2">
      <c r="D505" s="27"/>
    </row>
    <row r="506" spans="4:4" ht="13.2">
      <c r="D506" s="27"/>
    </row>
    <row r="507" spans="4:4" ht="13.2">
      <c r="D507" s="27"/>
    </row>
    <row r="508" spans="4:4" ht="13.2">
      <c r="D508" s="27"/>
    </row>
    <row r="509" spans="4:4" ht="13.2">
      <c r="D509" s="27"/>
    </row>
    <row r="510" spans="4:4" ht="13.2">
      <c r="D510" s="27"/>
    </row>
    <row r="511" spans="4:4" ht="13.2">
      <c r="D511" s="27"/>
    </row>
    <row r="512" spans="4:4" ht="13.2">
      <c r="D512" s="27"/>
    </row>
    <row r="513" spans="4:4" ht="13.2">
      <c r="D513" s="27"/>
    </row>
    <row r="514" spans="4:4" ht="13.2">
      <c r="D514" s="27"/>
    </row>
    <row r="515" spans="4:4" ht="13.2">
      <c r="D515" s="27"/>
    </row>
    <row r="516" spans="4:4" ht="13.2">
      <c r="D516" s="27"/>
    </row>
    <row r="517" spans="4:4" ht="13.2">
      <c r="D517" s="27"/>
    </row>
    <row r="518" spans="4:4" ht="13.2">
      <c r="D518" s="27"/>
    </row>
    <row r="519" spans="4:4" ht="13.2">
      <c r="D519" s="27"/>
    </row>
    <row r="520" spans="4:4" ht="13.2">
      <c r="D520" s="27"/>
    </row>
    <row r="521" spans="4:4" ht="13.2">
      <c r="D521" s="27"/>
    </row>
    <row r="522" spans="4:4" ht="13.2">
      <c r="D522" s="27"/>
    </row>
    <row r="523" spans="4:4" ht="13.2">
      <c r="D523" s="27"/>
    </row>
    <row r="524" spans="4:4" ht="13.2">
      <c r="D524" s="27"/>
    </row>
    <row r="525" spans="4:4" ht="13.2">
      <c r="D525" s="27"/>
    </row>
    <row r="526" spans="4:4" ht="13.2">
      <c r="D526" s="27"/>
    </row>
    <row r="527" spans="4:4" ht="13.2">
      <c r="D527" s="27"/>
    </row>
    <row r="528" spans="4:4" ht="13.2">
      <c r="D528" s="27"/>
    </row>
    <row r="529" spans="4:4" ht="13.2">
      <c r="D529" s="27"/>
    </row>
    <row r="530" spans="4:4" ht="13.2">
      <c r="D530" s="27"/>
    </row>
    <row r="531" spans="4:4" ht="13.2">
      <c r="D531" s="27"/>
    </row>
    <row r="532" spans="4:4" ht="13.2">
      <c r="D532" s="27"/>
    </row>
    <row r="533" spans="4:4" ht="13.2">
      <c r="D533" s="27"/>
    </row>
    <row r="534" spans="4:4" ht="13.2">
      <c r="D534" s="27"/>
    </row>
    <row r="535" spans="4:4" ht="13.2">
      <c r="D535" s="27"/>
    </row>
    <row r="536" spans="4:4" ht="13.2">
      <c r="D536" s="27"/>
    </row>
    <row r="537" spans="4:4" ht="13.2">
      <c r="D537" s="27"/>
    </row>
    <row r="538" spans="4:4" ht="13.2">
      <c r="D538" s="27"/>
    </row>
    <row r="539" spans="4:4" ht="13.2">
      <c r="D539" s="27"/>
    </row>
    <row r="540" spans="4:4" ht="13.2">
      <c r="D540" s="27"/>
    </row>
    <row r="541" spans="4:4" ht="13.2">
      <c r="D541" s="27"/>
    </row>
    <row r="542" spans="4:4" ht="13.2">
      <c r="D542" s="27"/>
    </row>
    <row r="543" spans="4:4" ht="13.2">
      <c r="D543" s="27"/>
    </row>
    <row r="544" spans="4:4" ht="13.2">
      <c r="D544" s="27"/>
    </row>
    <row r="545" spans="4:4" ht="13.2">
      <c r="D545" s="27"/>
    </row>
    <row r="546" spans="4:4" ht="13.2">
      <c r="D546" s="27"/>
    </row>
    <row r="547" spans="4:4" ht="13.2">
      <c r="D547" s="27"/>
    </row>
    <row r="548" spans="4:4" ht="13.2">
      <c r="D548" s="27"/>
    </row>
    <row r="549" spans="4:4" ht="13.2">
      <c r="D549" s="27"/>
    </row>
    <row r="550" spans="4:4" ht="13.2">
      <c r="D550" s="27"/>
    </row>
    <row r="551" spans="4:4" ht="13.2">
      <c r="D551" s="27"/>
    </row>
    <row r="552" spans="4:4" ht="13.2">
      <c r="D552" s="27"/>
    </row>
    <row r="553" spans="4:4" ht="13.2">
      <c r="D553" s="27"/>
    </row>
    <row r="554" spans="4:4" ht="13.2">
      <c r="D554" s="27"/>
    </row>
    <row r="555" spans="4:4" ht="13.2">
      <c r="D555" s="27"/>
    </row>
    <row r="556" spans="4:4" ht="13.2">
      <c r="D556" s="27"/>
    </row>
    <row r="557" spans="4:4" ht="13.2">
      <c r="D557" s="27"/>
    </row>
    <row r="558" spans="4:4" ht="13.2">
      <c r="D558" s="27"/>
    </row>
    <row r="559" spans="4:4" ht="13.2">
      <c r="D559" s="27"/>
    </row>
    <row r="560" spans="4:4" ht="13.2">
      <c r="D560" s="27"/>
    </row>
    <row r="561" spans="4:4" ht="13.2">
      <c r="D561" s="27"/>
    </row>
    <row r="562" spans="4:4" ht="13.2">
      <c r="D562" s="27"/>
    </row>
    <row r="563" spans="4:4" ht="13.2">
      <c r="D563" s="27"/>
    </row>
    <row r="564" spans="4:4" ht="13.2">
      <c r="D564" s="27"/>
    </row>
    <row r="565" spans="4:4" ht="13.2">
      <c r="D565" s="27"/>
    </row>
    <row r="566" spans="4:4" ht="13.2">
      <c r="D566" s="27"/>
    </row>
    <row r="567" spans="4:4" ht="13.2">
      <c r="D567" s="27"/>
    </row>
    <row r="568" spans="4:4" ht="13.2">
      <c r="D568" s="27"/>
    </row>
    <row r="569" spans="4:4" ht="13.2">
      <c r="D569" s="27"/>
    </row>
    <row r="570" spans="4:4" ht="13.2">
      <c r="D570" s="27"/>
    </row>
    <row r="571" spans="4:4" ht="13.2">
      <c r="D571" s="27"/>
    </row>
    <row r="572" spans="4:4" ht="13.2">
      <c r="D572" s="27"/>
    </row>
    <row r="573" spans="4:4" ht="13.2">
      <c r="D573" s="27"/>
    </row>
    <row r="574" spans="4:4" ht="13.2">
      <c r="D574" s="27"/>
    </row>
    <row r="575" spans="4:4" ht="13.2">
      <c r="D575" s="27"/>
    </row>
    <row r="576" spans="4:4" ht="13.2">
      <c r="D576" s="27"/>
    </row>
    <row r="577" spans="4:4" ht="13.2">
      <c r="D577" s="27"/>
    </row>
    <row r="578" spans="4:4" ht="13.2">
      <c r="D578" s="27"/>
    </row>
    <row r="579" spans="4:4" ht="13.2">
      <c r="D579" s="27"/>
    </row>
    <row r="580" spans="4:4" ht="13.2">
      <c r="D580" s="27"/>
    </row>
    <row r="581" spans="4:4" ht="13.2">
      <c r="D581" s="27"/>
    </row>
    <row r="582" spans="4:4" ht="13.2">
      <c r="D582" s="27"/>
    </row>
    <row r="583" spans="4:4" ht="13.2">
      <c r="D583" s="27"/>
    </row>
    <row r="584" spans="4:4" ht="13.2">
      <c r="D584" s="27"/>
    </row>
    <row r="585" spans="4:4" ht="13.2">
      <c r="D585" s="27"/>
    </row>
    <row r="586" spans="4:4" ht="13.2">
      <c r="D586" s="27"/>
    </row>
    <row r="587" spans="4:4" ht="13.2">
      <c r="D587" s="27"/>
    </row>
    <row r="588" spans="4:4" ht="13.2">
      <c r="D588" s="27"/>
    </row>
    <row r="589" spans="4:4" ht="13.2">
      <c r="D589" s="27"/>
    </row>
    <row r="590" spans="4:4" ht="13.2">
      <c r="D590" s="27"/>
    </row>
    <row r="591" spans="4:4" ht="13.2">
      <c r="D591" s="27"/>
    </row>
    <row r="592" spans="4:4" ht="13.2">
      <c r="D592" s="27"/>
    </row>
    <row r="593" spans="4:4" ht="13.2">
      <c r="D593" s="27"/>
    </row>
    <row r="594" spans="4:4" ht="13.2">
      <c r="D594" s="27"/>
    </row>
    <row r="595" spans="4:4" ht="13.2">
      <c r="D595" s="27"/>
    </row>
    <row r="596" spans="4:4" ht="13.2">
      <c r="D596" s="27"/>
    </row>
    <row r="597" spans="4:4" ht="13.2">
      <c r="D597" s="27"/>
    </row>
    <row r="598" spans="4:4" ht="13.2">
      <c r="D598" s="27"/>
    </row>
    <row r="599" spans="4:4" ht="13.2">
      <c r="D599" s="27"/>
    </row>
    <row r="600" spans="4:4" ht="13.2">
      <c r="D600" s="27"/>
    </row>
    <row r="601" spans="4:4" ht="13.2">
      <c r="D601" s="27"/>
    </row>
    <row r="602" spans="4:4" ht="13.2">
      <c r="D602" s="27"/>
    </row>
    <row r="603" spans="4:4" ht="13.2">
      <c r="D603" s="27"/>
    </row>
    <row r="604" spans="4:4" ht="13.2">
      <c r="D604" s="27"/>
    </row>
    <row r="605" spans="4:4" ht="13.2">
      <c r="D605" s="27"/>
    </row>
    <row r="606" spans="4:4" ht="13.2">
      <c r="D606" s="27"/>
    </row>
    <row r="607" spans="4:4" ht="13.2">
      <c r="D607" s="27"/>
    </row>
    <row r="608" spans="4:4" ht="13.2">
      <c r="D608" s="27"/>
    </row>
    <row r="609" spans="4:4" ht="13.2">
      <c r="D609" s="27"/>
    </row>
    <row r="610" spans="4:4" ht="13.2">
      <c r="D610" s="27"/>
    </row>
    <row r="611" spans="4:4" ht="13.2">
      <c r="D611" s="27"/>
    </row>
    <row r="612" spans="4:4" ht="13.2">
      <c r="D612" s="27"/>
    </row>
    <row r="613" spans="4:4" ht="13.2">
      <c r="D613" s="27"/>
    </row>
    <row r="614" spans="4:4" ht="13.2">
      <c r="D614" s="27"/>
    </row>
    <row r="615" spans="4:4" ht="13.2">
      <c r="D615" s="27"/>
    </row>
    <row r="616" spans="4:4" ht="13.2">
      <c r="D616" s="27"/>
    </row>
    <row r="617" spans="4:4" ht="13.2">
      <c r="D617" s="27"/>
    </row>
    <row r="618" spans="4:4" ht="13.2">
      <c r="D618" s="27"/>
    </row>
    <row r="619" spans="4:4" ht="13.2">
      <c r="D619" s="27"/>
    </row>
    <row r="620" spans="4:4" ht="13.2">
      <c r="D620" s="27"/>
    </row>
    <row r="621" spans="4:4" ht="13.2">
      <c r="D621" s="27"/>
    </row>
    <row r="622" spans="4:4" ht="13.2">
      <c r="D622" s="27"/>
    </row>
    <row r="623" spans="4:4" ht="13.2">
      <c r="D623" s="27"/>
    </row>
    <row r="624" spans="4:4" ht="13.2">
      <c r="D624" s="27"/>
    </row>
    <row r="625" spans="4:4" ht="13.2">
      <c r="D625" s="27"/>
    </row>
    <row r="626" spans="4:4" ht="13.2">
      <c r="D626" s="27"/>
    </row>
    <row r="627" spans="4:4" ht="13.2">
      <c r="D627" s="27"/>
    </row>
    <row r="628" spans="4:4" ht="13.2">
      <c r="D628" s="27"/>
    </row>
    <row r="629" spans="4:4" ht="13.2">
      <c r="D629" s="27"/>
    </row>
    <row r="630" spans="4:4" ht="13.2">
      <c r="D630" s="27"/>
    </row>
    <row r="631" spans="4:4" ht="13.2">
      <c r="D631" s="27"/>
    </row>
    <row r="632" spans="4:4" ht="13.2">
      <c r="D632" s="27"/>
    </row>
    <row r="633" spans="4:4" ht="13.2">
      <c r="D633" s="27"/>
    </row>
    <row r="634" spans="4:4" ht="13.2">
      <c r="D634" s="27"/>
    </row>
    <row r="635" spans="4:4" ht="13.2">
      <c r="D635" s="27"/>
    </row>
    <row r="636" spans="4:4" ht="13.2">
      <c r="D636" s="27"/>
    </row>
    <row r="637" spans="4:4" ht="13.2">
      <c r="D637" s="27"/>
    </row>
    <row r="638" spans="4:4" ht="13.2">
      <c r="D638" s="27"/>
    </row>
    <row r="639" spans="4:4" ht="13.2">
      <c r="D639" s="27"/>
    </row>
    <row r="640" spans="4:4" ht="13.2">
      <c r="D640" s="27"/>
    </row>
    <row r="641" spans="4:4" ht="13.2">
      <c r="D641" s="27"/>
    </row>
    <row r="642" spans="4:4" ht="13.2">
      <c r="D642" s="27"/>
    </row>
    <row r="643" spans="4:4" ht="13.2">
      <c r="D643" s="27"/>
    </row>
    <row r="644" spans="4:4" ht="13.2">
      <c r="D644" s="27"/>
    </row>
    <row r="645" spans="4:4" ht="13.2">
      <c r="D645" s="27"/>
    </row>
    <row r="646" spans="4:4" ht="13.2">
      <c r="D646" s="27"/>
    </row>
    <row r="647" spans="4:4" ht="13.2">
      <c r="D647" s="27"/>
    </row>
    <row r="648" spans="4:4" ht="13.2">
      <c r="D648" s="27"/>
    </row>
    <row r="649" spans="4:4" ht="13.2">
      <c r="D649" s="27"/>
    </row>
    <row r="650" spans="4:4" ht="13.2">
      <c r="D650" s="27"/>
    </row>
    <row r="651" spans="4:4" ht="13.2">
      <c r="D651" s="27"/>
    </row>
    <row r="652" spans="4:4" ht="13.2">
      <c r="D652" s="27"/>
    </row>
    <row r="653" spans="4:4" ht="13.2">
      <c r="D653" s="27"/>
    </row>
    <row r="654" spans="4:4" ht="13.2">
      <c r="D654" s="27"/>
    </row>
    <row r="655" spans="4:4" ht="13.2">
      <c r="D655" s="27"/>
    </row>
    <row r="656" spans="4:4" ht="13.2">
      <c r="D656" s="27"/>
    </row>
    <row r="657" spans="4:4" ht="13.2">
      <c r="D657" s="27"/>
    </row>
    <row r="658" spans="4:4" ht="13.2">
      <c r="D658" s="27"/>
    </row>
    <row r="659" spans="4:4" ht="13.2">
      <c r="D659" s="27"/>
    </row>
    <row r="660" spans="4:4" ht="13.2">
      <c r="D660" s="27"/>
    </row>
    <row r="661" spans="4:4" ht="13.2">
      <c r="D661" s="27"/>
    </row>
    <row r="662" spans="4:4" ht="13.2">
      <c r="D662" s="27"/>
    </row>
    <row r="663" spans="4:4" ht="13.2">
      <c r="D663" s="27"/>
    </row>
    <row r="664" spans="4:4" ht="13.2">
      <c r="D664" s="27"/>
    </row>
    <row r="665" spans="4:4" ht="13.2">
      <c r="D665" s="27"/>
    </row>
    <row r="666" spans="4:4" ht="13.2">
      <c r="D666" s="27"/>
    </row>
    <row r="667" spans="4:4" ht="13.2">
      <c r="D667" s="27"/>
    </row>
    <row r="668" spans="4:4" ht="13.2">
      <c r="D668" s="27"/>
    </row>
    <row r="669" spans="4:4" ht="13.2">
      <c r="D669" s="27"/>
    </row>
    <row r="670" spans="4:4" ht="13.2">
      <c r="D670" s="27"/>
    </row>
    <row r="671" spans="4:4" ht="13.2">
      <c r="D671" s="27"/>
    </row>
    <row r="672" spans="4:4" ht="13.2">
      <c r="D672" s="27"/>
    </row>
    <row r="673" spans="4:4" ht="13.2">
      <c r="D673" s="27"/>
    </row>
    <row r="674" spans="4:4" ht="13.2">
      <c r="D674" s="27"/>
    </row>
    <row r="675" spans="4:4" ht="13.2">
      <c r="D675" s="27"/>
    </row>
    <row r="676" spans="4:4" ht="13.2">
      <c r="D676" s="27"/>
    </row>
    <row r="677" spans="4:4" ht="13.2">
      <c r="D677" s="27"/>
    </row>
    <row r="678" spans="4:4" ht="13.2">
      <c r="D678" s="27"/>
    </row>
    <row r="679" spans="4:4" ht="13.2">
      <c r="D679" s="27"/>
    </row>
    <row r="680" spans="4:4" ht="13.2">
      <c r="D680" s="27"/>
    </row>
    <row r="681" spans="4:4" ht="13.2">
      <c r="D681" s="27"/>
    </row>
    <row r="682" spans="4:4" ht="13.2">
      <c r="D682" s="27"/>
    </row>
    <row r="683" spans="4:4" ht="13.2">
      <c r="D683" s="27"/>
    </row>
    <row r="684" spans="4:4" ht="13.2">
      <c r="D684" s="27"/>
    </row>
    <row r="685" spans="4:4" ht="13.2">
      <c r="D685" s="27"/>
    </row>
    <row r="686" spans="4:4" ht="13.2">
      <c r="D686" s="27"/>
    </row>
    <row r="687" spans="4:4" ht="13.2">
      <c r="D687" s="27"/>
    </row>
    <row r="688" spans="4:4" ht="13.2">
      <c r="D688" s="27"/>
    </row>
    <row r="689" spans="4:4" ht="13.2">
      <c r="D689" s="27"/>
    </row>
    <row r="690" spans="4:4" ht="13.2">
      <c r="D690" s="27"/>
    </row>
    <row r="691" spans="4:4" ht="13.2">
      <c r="D691" s="27"/>
    </row>
    <row r="692" spans="4:4" ht="13.2">
      <c r="D692" s="27"/>
    </row>
    <row r="693" spans="4:4" ht="13.2">
      <c r="D693" s="27"/>
    </row>
    <row r="694" spans="4:4" ht="13.2">
      <c r="D694" s="27"/>
    </row>
    <row r="695" spans="4:4" ht="13.2">
      <c r="D695" s="27"/>
    </row>
    <row r="696" spans="4:4" ht="13.2">
      <c r="D696" s="27"/>
    </row>
    <row r="697" spans="4:4" ht="13.2">
      <c r="D697" s="27"/>
    </row>
    <row r="698" spans="4:4" ht="13.2">
      <c r="D698" s="27"/>
    </row>
    <row r="699" spans="4:4" ht="13.2">
      <c r="D699" s="27"/>
    </row>
    <row r="700" spans="4:4" ht="13.2">
      <c r="D700" s="27"/>
    </row>
    <row r="701" spans="4:4" ht="13.2">
      <c r="D701" s="27"/>
    </row>
    <row r="702" spans="4:4" ht="13.2">
      <c r="D702" s="27"/>
    </row>
    <row r="703" spans="4:4" ht="13.2">
      <c r="D703" s="27"/>
    </row>
    <row r="704" spans="4:4" ht="13.2">
      <c r="D704" s="27"/>
    </row>
    <row r="705" spans="4:4" ht="13.2">
      <c r="D705" s="27"/>
    </row>
    <row r="706" spans="4:4" ht="13.2">
      <c r="D706" s="27"/>
    </row>
    <row r="707" spans="4:4" ht="13.2">
      <c r="D707" s="27"/>
    </row>
    <row r="708" spans="4:4" ht="13.2">
      <c r="D708" s="27"/>
    </row>
    <row r="709" spans="4:4" ht="13.2">
      <c r="D709" s="27"/>
    </row>
    <row r="710" spans="4:4" ht="13.2">
      <c r="D710" s="27"/>
    </row>
    <row r="711" spans="4:4" ht="13.2">
      <c r="D711" s="27"/>
    </row>
    <row r="712" spans="4:4" ht="13.2">
      <c r="D712" s="27"/>
    </row>
    <row r="713" spans="4:4" ht="13.2">
      <c r="D713" s="27"/>
    </row>
    <row r="714" spans="4:4" ht="13.2">
      <c r="D714" s="27"/>
    </row>
    <row r="715" spans="4:4" ht="13.2">
      <c r="D715" s="27"/>
    </row>
    <row r="716" spans="4:4" ht="13.2">
      <c r="D716" s="27"/>
    </row>
    <row r="717" spans="4:4" ht="13.2">
      <c r="D717" s="27"/>
    </row>
    <row r="718" spans="4:4" ht="13.2">
      <c r="D718" s="27"/>
    </row>
    <row r="719" spans="4:4" ht="13.2">
      <c r="D719" s="27"/>
    </row>
    <row r="720" spans="4:4" ht="13.2">
      <c r="D720" s="27"/>
    </row>
    <row r="721" spans="4:4" ht="13.2">
      <c r="D721" s="27"/>
    </row>
    <row r="722" spans="4:4" ht="13.2">
      <c r="D722" s="27"/>
    </row>
    <row r="723" spans="4:4" ht="13.2">
      <c r="D723" s="27"/>
    </row>
    <row r="724" spans="4:4" ht="13.2">
      <c r="D724" s="27"/>
    </row>
    <row r="725" spans="4:4" ht="13.2">
      <c r="D725" s="27"/>
    </row>
    <row r="726" spans="4:4" ht="13.2">
      <c r="D726" s="27"/>
    </row>
    <row r="727" spans="4:4" ht="13.2">
      <c r="D727" s="27"/>
    </row>
    <row r="728" spans="4:4" ht="13.2">
      <c r="D728" s="27"/>
    </row>
    <row r="729" spans="4:4" ht="13.2">
      <c r="D729" s="27"/>
    </row>
    <row r="730" spans="4:4" ht="13.2">
      <c r="D730" s="27"/>
    </row>
    <row r="731" spans="4:4" ht="13.2">
      <c r="D731" s="27"/>
    </row>
    <row r="732" spans="4:4" ht="13.2">
      <c r="D732" s="27"/>
    </row>
    <row r="733" spans="4:4" ht="13.2">
      <c r="D733" s="27"/>
    </row>
    <row r="734" spans="4:4" ht="13.2">
      <c r="D734" s="27"/>
    </row>
    <row r="735" spans="4:4" ht="13.2">
      <c r="D735" s="27"/>
    </row>
    <row r="736" spans="4:4" ht="13.2">
      <c r="D736" s="27"/>
    </row>
    <row r="737" spans="4:4" ht="13.2">
      <c r="D737" s="27"/>
    </row>
    <row r="738" spans="4:4" ht="13.2">
      <c r="D738" s="27"/>
    </row>
    <row r="739" spans="4:4" ht="13.2">
      <c r="D739" s="27"/>
    </row>
    <row r="740" spans="4:4" ht="13.2">
      <c r="D740" s="27"/>
    </row>
    <row r="741" spans="4:4" ht="13.2">
      <c r="D741" s="27"/>
    </row>
    <row r="742" spans="4:4" ht="13.2">
      <c r="D742" s="27"/>
    </row>
    <row r="743" spans="4:4" ht="13.2">
      <c r="D743" s="27"/>
    </row>
    <row r="744" spans="4:4" ht="13.2">
      <c r="D744" s="27"/>
    </row>
    <row r="745" spans="4:4" ht="13.2">
      <c r="D745" s="27"/>
    </row>
    <row r="746" spans="4:4" ht="13.2">
      <c r="D746" s="27"/>
    </row>
    <row r="747" spans="4:4" ht="13.2">
      <c r="D747" s="27"/>
    </row>
    <row r="748" spans="4:4" ht="13.2">
      <c r="D748" s="27"/>
    </row>
    <row r="749" spans="4:4" ht="13.2">
      <c r="D749" s="27"/>
    </row>
    <row r="750" spans="4:4" ht="13.2">
      <c r="D750" s="27"/>
    </row>
    <row r="751" spans="4:4" ht="13.2">
      <c r="D751" s="27"/>
    </row>
    <row r="752" spans="4:4" ht="13.2">
      <c r="D752" s="27"/>
    </row>
    <row r="753" spans="4:4" ht="13.2">
      <c r="D753" s="27"/>
    </row>
    <row r="754" spans="4:4" ht="13.2">
      <c r="D754" s="27"/>
    </row>
    <row r="755" spans="4:4" ht="13.2">
      <c r="D755" s="27"/>
    </row>
    <row r="756" spans="4:4" ht="13.2">
      <c r="D756" s="27"/>
    </row>
    <row r="757" spans="4:4" ht="13.2">
      <c r="D757" s="27"/>
    </row>
    <row r="758" spans="4:4" ht="13.2">
      <c r="D758" s="27"/>
    </row>
    <row r="759" spans="4:4" ht="13.2">
      <c r="D759" s="27"/>
    </row>
    <row r="760" spans="4:4" ht="13.2">
      <c r="D760" s="27"/>
    </row>
    <row r="761" spans="4:4" ht="13.2">
      <c r="D761" s="27"/>
    </row>
    <row r="762" spans="4:4" ht="13.2">
      <c r="D762" s="27"/>
    </row>
    <row r="763" spans="4:4" ht="13.2">
      <c r="D763" s="27"/>
    </row>
    <row r="764" spans="4:4" ht="13.2">
      <c r="D764" s="27"/>
    </row>
    <row r="765" spans="4:4" ht="13.2">
      <c r="D765" s="27"/>
    </row>
    <row r="766" spans="4:4" ht="13.2">
      <c r="D766" s="27"/>
    </row>
    <row r="767" spans="4:4" ht="13.2">
      <c r="D767" s="27"/>
    </row>
    <row r="768" spans="4:4" ht="13.2">
      <c r="D768" s="27"/>
    </row>
    <row r="769" spans="4:4" ht="13.2">
      <c r="D769" s="27"/>
    </row>
    <row r="770" spans="4:4" ht="13.2">
      <c r="D770" s="27"/>
    </row>
    <row r="771" spans="4:4" ht="13.2">
      <c r="D771" s="27"/>
    </row>
    <row r="772" spans="4:4" ht="13.2">
      <c r="D772" s="27"/>
    </row>
    <row r="773" spans="4:4" ht="13.2">
      <c r="D773" s="27"/>
    </row>
    <row r="774" spans="4:4" ht="13.2">
      <c r="D774" s="27"/>
    </row>
    <row r="775" spans="4:4" ht="13.2">
      <c r="D775" s="27"/>
    </row>
    <row r="776" spans="4:4" ht="13.2">
      <c r="D776" s="27"/>
    </row>
    <row r="777" spans="4:4" ht="13.2">
      <c r="D777" s="27"/>
    </row>
    <row r="778" spans="4:4" ht="13.2">
      <c r="D778" s="27"/>
    </row>
    <row r="779" spans="4:4" ht="13.2">
      <c r="D779" s="27"/>
    </row>
    <row r="780" spans="4:4" ht="13.2">
      <c r="D780" s="27"/>
    </row>
    <row r="781" spans="4:4" ht="13.2">
      <c r="D781" s="27"/>
    </row>
    <row r="782" spans="4:4" ht="13.2">
      <c r="D782" s="27"/>
    </row>
    <row r="783" spans="4:4" ht="13.2">
      <c r="D783" s="27"/>
    </row>
    <row r="784" spans="4:4" ht="13.2">
      <c r="D784" s="27"/>
    </row>
    <row r="785" spans="4:4" ht="13.2">
      <c r="D785" s="27"/>
    </row>
    <row r="786" spans="4:4" ht="13.2">
      <c r="D786" s="27"/>
    </row>
    <row r="787" spans="4:4" ht="13.2">
      <c r="D787" s="27"/>
    </row>
    <row r="788" spans="4:4" ht="13.2">
      <c r="D788" s="27"/>
    </row>
    <row r="789" spans="4:4" ht="13.2">
      <c r="D789" s="27"/>
    </row>
    <row r="790" spans="4:4" ht="13.2">
      <c r="D790" s="27"/>
    </row>
    <row r="791" spans="4:4" ht="13.2">
      <c r="D791" s="27"/>
    </row>
    <row r="792" spans="4:4" ht="13.2">
      <c r="D792" s="27"/>
    </row>
    <row r="793" spans="4:4" ht="13.2">
      <c r="D793" s="27"/>
    </row>
    <row r="794" spans="4:4" ht="13.2">
      <c r="D794" s="27"/>
    </row>
    <row r="795" spans="4:4" ht="13.2">
      <c r="D795" s="27"/>
    </row>
    <row r="796" spans="4:4" ht="13.2">
      <c r="D796" s="27"/>
    </row>
    <row r="797" spans="4:4" ht="13.2">
      <c r="D797" s="27"/>
    </row>
    <row r="798" spans="4:4" ht="13.2">
      <c r="D798" s="27"/>
    </row>
    <row r="799" spans="4:4" ht="13.2">
      <c r="D799" s="27"/>
    </row>
    <row r="800" spans="4:4" ht="13.2">
      <c r="D800" s="27"/>
    </row>
    <row r="801" spans="4:4" ht="13.2">
      <c r="D801" s="27"/>
    </row>
    <row r="802" spans="4:4" ht="13.2">
      <c r="D802" s="27"/>
    </row>
    <row r="803" spans="4:4" ht="13.2">
      <c r="D803" s="27"/>
    </row>
    <row r="804" spans="4:4" ht="13.2">
      <c r="D804" s="27"/>
    </row>
    <row r="805" spans="4:4" ht="13.2">
      <c r="D805" s="27"/>
    </row>
    <row r="806" spans="4:4" ht="13.2">
      <c r="D806" s="27"/>
    </row>
    <row r="807" spans="4:4" ht="13.2">
      <c r="D807" s="27"/>
    </row>
    <row r="808" spans="4:4" ht="13.2">
      <c r="D808" s="27"/>
    </row>
    <row r="809" spans="4:4" ht="13.2">
      <c r="D809" s="27"/>
    </row>
    <row r="810" spans="4:4" ht="13.2">
      <c r="D810" s="27"/>
    </row>
    <row r="811" spans="4:4" ht="13.2">
      <c r="D811" s="27"/>
    </row>
    <row r="812" spans="4:4" ht="13.2">
      <c r="D812" s="27"/>
    </row>
    <row r="813" spans="4:4" ht="13.2">
      <c r="D813" s="27"/>
    </row>
    <row r="814" spans="4:4" ht="13.2">
      <c r="D814" s="27"/>
    </row>
    <row r="815" spans="4:4" ht="13.2">
      <c r="D815" s="27"/>
    </row>
    <row r="816" spans="4:4" ht="13.2">
      <c r="D816" s="27"/>
    </row>
    <row r="817" spans="4:4" ht="13.2">
      <c r="D817" s="27"/>
    </row>
    <row r="818" spans="4:4" ht="13.2">
      <c r="D818" s="27"/>
    </row>
    <row r="819" spans="4:4" ht="13.2">
      <c r="D819" s="27"/>
    </row>
    <row r="820" spans="4:4" ht="13.2">
      <c r="D820" s="27"/>
    </row>
    <row r="821" spans="4:4" ht="13.2">
      <c r="D821" s="27"/>
    </row>
    <row r="822" spans="4:4" ht="13.2">
      <c r="D822" s="27"/>
    </row>
    <row r="823" spans="4:4" ht="13.2">
      <c r="D823" s="27"/>
    </row>
    <row r="824" spans="4:4" ht="13.2">
      <c r="D824" s="27"/>
    </row>
    <row r="825" spans="4:4" ht="13.2">
      <c r="D825" s="27"/>
    </row>
    <row r="826" spans="4:4" ht="13.2">
      <c r="D826" s="27"/>
    </row>
    <row r="827" spans="4:4" ht="13.2">
      <c r="D827" s="27"/>
    </row>
    <row r="828" spans="4:4" ht="13.2">
      <c r="D828" s="27"/>
    </row>
    <row r="829" spans="4:4" ht="13.2">
      <c r="D829" s="27"/>
    </row>
    <row r="830" spans="4:4" ht="13.2">
      <c r="D830" s="27"/>
    </row>
    <row r="831" spans="4:4" ht="13.2">
      <c r="D831" s="27"/>
    </row>
    <row r="832" spans="4:4" ht="13.2">
      <c r="D832" s="27"/>
    </row>
    <row r="833" spans="4:4" ht="13.2">
      <c r="D833" s="27"/>
    </row>
    <row r="834" spans="4:4" ht="13.2">
      <c r="D834" s="27"/>
    </row>
    <row r="835" spans="4:4" ht="13.2">
      <c r="D835" s="27"/>
    </row>
    <row r="836" spans="4:4" ht="13.2">
      <c r="D836" s="27"/>
    </row>
    <row r="837" spans="4:4" ht="13.2">
      <c r="D837" s="27"/>
    </row>
    <row r="838" spans="4:4" ht="13.2">
      <c r="D838" s="27"/>
    </row>
    <row r="839" spans="4:4" ht="13.2">
      <c r="D839" s="27"/>
    </row>
    <row r="840" spans="4:4" ht="13.2">
      <c r="D840" s="27"/>
    </row>
    <row r="841" spans="4:4" ht="13.2">
      <c r="D841" s="27"/>
    </row>
    <row r="842" spans="4:4" ht="13.2">
      <c r="D842" s="27"/>
    </row>
    <row r="843" spans="4:4" ht="13.2">
      <c r="D843" s="27"/>
    </row>
    <row r="844" spans="4:4" ht="13.2">
      <c r="D844" s="27"/>
    </row>
    <row r="845" spans="4:4" ht="13.2">
      <c r="D845" s="27"/>
    </row>
    <row r="846" spans="4:4" ht="13.2">
      <c r="D846" s="27"/>
    </row>
    <row r="847" spans="4:4" ht="13.2">
      <c r="D847" s="27"/>
    </row>
    <row r="848" spans="4:4" ht="13.2">
      <c r="D848" s="27"/>
    </row>
    <row r="849" spans="4:4" ht="13.2">
      <c r="D849" s="27"/>
    </row>
    <row r="850" spans="4:4" ht="13.2">
      <c r="D850" s="27"/>
    </row>
    <row r="851" spans="4:4" ht="13.2">
      <c r="D851" s="27"/>
    </row>
    <row r="852" spans="4:4" ht="13.2">
      <c r="D852" s="27"/>
    </row>
    <row r="853" spans="4:4" ht="13.2">
      <c r="D853" s="27"/>
    </row>
    <row r="854" spans="4:4" ht="13.2">
      <c r="D854" s="27"/>
    </row>
    <row r="855" spans="4:4" ht="13.2">
      <c r="D855" s="27"/>
    </row>
    <row r="856" spans="4:4" ht="13.2">
      <c r="D856" s="27"/>
    </row>
    <row r="857" spans="4:4" ht="13.2">
      <c r="D857" s="27"/>
    </row>
    <row r="858" spans="4:4" ht="13.2">
      <c r="D858" s="27"/>
    </row>
    <row r="859" spans="4:4" ht="13.2">
      <c r="D859" s="27"/>
    </row>
    <row r="860" spans="4:4" ht="13.2">
      <c r="D860" s="27"/>
    </row>
    <row r="861" spans="4:4" ht="13.2">
      <c r="D861" s="27"/>
    </row>
    <row r="862" spans="4:4" ht="13.2">
      <c r="D862" s="27"/>
    </row>
    <row r="863" spans="4:4" ht="13.2">
      <c r="D863" s="27"/>
    </row>
    <row r="864" spans="4:4" ht="13.2">
      <c r="D864" s="27"/>
    </row>
    <row r="865" spans="4:4" ht="13.2">
      <c r="D865" s="27"/>
    </row>
    <row r="866" spans="4:4" ht="13.2">
      <c r="D866" s="27"/>
    </row>
    <row r="867" spans="4:4" ht="13.2">
      <c r="D867" s="27"/>
    </row>
    <row r="868" spans="4:4" ht="13.2">
      <c r="D868" s="27"/>
    </row>
    <row r="869" spans="4:4" ht="13.2">
      <c r="D869" s="27"/>
    </row>
    <row r="870" spans="4:4" ht="13.2">
      <c r="D870" s="27"/>
    </row>
    <row r="871" spans="4:4" ht="13.2">
      <c r="D871" s="27"/>
    </row>
    <row r="872" spans="4:4" ht="13.2">
      <c r="D872" s="27"/>
    </row>
    <row r="873" spans="4:4" ht="13.2">
      <c r="D873" s="27"/>
    </row>
    <row r="874" spans="4:4" ht="13.2">
      <c r="D874" s="27"/>
    </row>
    <row r="875" spans="4:4" ht="13.2">
      <c r="D875" s="27"/>
    </row>
    <row r="876" spans="4:4" ht="13.2">
      <c r="D876" s="27"/>
    </row>
    <row r="877" spans="4:4" ht="13.2">
      <c r="D877" s="27"/>
    </row>
    <row r="878" spans="4:4" ht="13.2">
      <c r="D878" s="27"/>
    </row>
    <row r="879" spans="4:4" ht="13.2">
      <c r="D879" s="27"/>
    </row>
    <row r="880" spans="4:4" ht="13.2">
      <c r="D880" s="27"/>
    </row>
    <row r="881" spans="4:4" ht="13.2">
      <c r="D881" s="27"/>
    </row>
    <row r="882" spans="4:4" ht="13.2">
      <c r="D882" s="27"/>
    </row>
    <row r="883" spans="4:4" ht="13.2">
      <c r="D883" s="27"/>
    </row>
    <row r="884" spans="4:4" ht="13.2">
      <c r="D884" s="27"/>
    </row>
    <row r="885" spans="4:4" ht="13.2">
      <c r="D885" s="27"/>
    </row>
    <row r="886" spans="4:4" ht="13.2">
      <c r="D886" s="27"/>
    </row>
    <row r="887" spans="4:4" ht="13.2">
      <c r="D887" s="27"/>
    </row>
    <row r="888" spans="4:4" ht="13.2">
      <c r="D888" s="27"/>
    </row>
    <row r="889" spans="4:4" ht="13.2">
      <c r="D889" s="27"/>
    </row>
    <row r="890" spans="4:4" ht="13.2">
      <c r="D890" s="27"/>
    </row>
    <row r="891" spans="4:4" ht="13.2">
      <c r="D891" s="27"/>
    </row>
    <row r="892" spans="4:4" ht="13.2">
      <c r="D892" s="27"/>
    </row>
    <row r="893" spans="4:4" ht="13.2">
      <c r="D893" s="27"/>
    </row>
    <row r="894" spans="4:4" ht="13.2">
      <c r="D894" s="27"/>
    </row>
    <row r="895" spans="4:4" ht="13.2">
      <c r="D895" s="27"/>
    </row>
    <row r="896" spans="4:4" ht="13.2">
      <c r="D896" s="27"/>
    </row>
    <row r="897" spans="4:4" ht="13.2">
      <c r="D897" s="27"/>
    </row>
    <row r="898" spans="4:4" ht="13.2">
      <c r="D898" s="27"/>
    </row>
    <row r="899" spans="4:4" ht="13.2">
      <c r="D899" s="27"/>
    </row>
    <row r="900" spans="4:4" ht="13.2">
      <c r="D900" s="27"/>
    </row>
    <row r="901" spans="4:4" ht="13.2">
      <c r="D901" s="27"/>
    </row>
    <row r="902" spans="4:4" ht="13.2">
      <c r="D902" s="27"/>
    </row>
    <row r="903" spans="4:4" ht="13.2">
      <c r="D903" s="27"/>
    </row>
    <row r="904" spans="4:4" ht="13.2">
      <c r="D904" s="27"/>
    </row>
    <row r="905" spans="4:4" ht="13.2">
      <c r="D905" s="27"/>
    </row>
    <row r="906" spans="4:4" ht="13.2">
      <c r="D906" s="27"/>
    </row>
    <row r="907" spans="4:4" ht="13.2">
      <c r="D907" s="27"/>
    </row>
    <row r="908" spans="4:4" ht="13.2">
      <c r="D908" s="27"/>
    </row>
    <row r="909" spans="4:4" ht="13.2">
      <c r="D909" s="27"/>
    </row>
    <row r="910" spans="4:4" ht="13.2">
      <c r="D910" s="27"/>
    </row>
    <row r="911" spans="4:4" ht="13.2">
      <c r="D911" s="27"/>
    </row>
    <row r="912" spans="4:4" ht="13.2">
      <c r="D912" s="27"/>
    </row>
    <row r="913" spans="4:4" ht="13.2">
      <c r="D913" s="27"/>
    </row>
    <row r="914" spans="4:4" ht="13.2">
      <c r="D914" s="27"/>
    </row>
    <row r="915" spans="4:4" ht="13.2">
      <c r="D915" s="27"/>
    </row>
    <row r="916" spans="4:4" ht="13.2">
      <c r="D916" s="27"/>
    </row>
    <row r="917" spans="4:4" ht="13.2">
      <c r="D917" s="27"/>
    </row>
    <row r="918" spans="4:4" ht="13.2">
      <c r="D918" s="27"/>
    </row>
    <row r="919" spans="4:4" ht="13.2">
      <c r="D919" s="27"/>
    </row>
    <row r="920" spans="4:4" ht="13.2">
      <c r="D920" s="27"/>
    </row>
    <row r="921" spans="4:4" ht="13.2">
      <c r="D921" s="27"/>
    </row>
    <row r="922" spans="4:4" ht="13.2">
      <c r="D922" s="27"/>
    </row>
    <row r="923" spans="4:4" ht="13.2">
      <c r="D923" s="27"/>
    </row>
    <row r="924" spans="4:4" ht="13.2">
      <c r="D924" s="27"/>
    </row>
    <row r="925" spans="4:4" ht="13.2">
      <c r="D925" s="27"/>
    </row>
    <row r="926" spans="4:4" ht="13.2">
      <c r="D926" s="27"/>
    </row>
    <row r="927" spans="4:4" ht="13.2">
      <c r="D927" s="27"/>
    </row>
    <row r="928" spans="4:4" ht="13.2">
      <c r="D928" s="27"/>
    </row>
    <row r="929" spans="4:4" ht="13.2">
      <c r="D929" s="27"/>
    </row>
    <row r="930" spans="4:4" ht="13.2">
      <c r="D930" s="27"/>
    </row>
    <row r="931" spans="4:4" ht="13.2">
      <c r="D931" s="27"/>
    </row>
    <row r="932" spans="4:4" ht="13.2">
      <c r="D932" s="27"/>
    </row>
    <row r="933" spans="4:4" ht="13.2">
      <c r="D933" s="27"/>
    </row>
    <row r="934" spans="4:4" ht="13.2">
      <c r="D934" s="27"/>
    </row>
    <row r="935" spans="4:4" ht="13.2">
      <c r="D935" s="27"/>
    </row>
    <row r="936" spans="4:4" ht="13.2">
      <c r="D936" s="27"/>
    </row>
    <row r="937" spans="4:4" ht="13.2">
      <c r="D937" s="27"/>
    </row>
    <row r="938" spans="4:4" ht="13.2">
      <c r="D938" s="27"/>
    </row>
    <row r="939" spans="4:4" ht="13.2">
      <c r="D939" s="27"/>
    </row>
    <row r="940" spans="4:4" ht="13.2">
      <c r="D940" s="27"/>
    </row>
    <row r="941" spans="4:4" ht="13.2">
      <c r="D941" s="27"/>
    </row>
    <row r="942" spans="4:4" ht="13.2">
      <c r="D942" s="27"/>
    </row>
    <row r="943" spans="4:4" ht="13.2">
      <c r="D943" s="27"/>
    </row>
    <row r="944" spans="4:4" ht="13.2">
      <c r="D944" s="27"/>
    </row>
    <row r="945" spans="4:4" ht="13.2">
      <c r="D945" s="27"/>
    </row>
    <row r="946" spans="4:4" ht="13.2">
      <c r="D946" s="27"/>
    </row>
    <row r="947" spans="4:4" ht="13.2">
      <c r="D947" s="27"/>
    </row>
    <row r="948" spans="4:4" ht="13.2">
      <c r="D948" s="27"/>
    </row>
    <row r="949" spans="4:4" ht="13.2">
      <c r="D949" s="27"/>
    </row>
    <row r="950" spans="4:4" ht="13.2">
      <c r="D950" s="27"/>
    </row>
    <row r="951" spans="4:4" ht="13.2">
      <c r="D951" s="27"/>
    </row>
    <row r="952" spans="4:4" ht="13.2">
      <c r="D952" s="27"/>
    </row>
    <row r="953" spans="4:4" ht="13.2">
      <c r="D953" s="27"/>
    </row>
    <row r="954" spans="4:4" ht="13.2">
      <c r="D954" s="27"/>
    </row>
    <row r="955" spans="4:4" ht="13.2">
      <c r="D955" s="27"/>
    </row>
    <row r="956" spans="4:4" ht="13.2">
      <c r="D956" s="27"/>
    </row>
    <row r="957" spans="4:4" ht="13.2">
      <c r="D957" s="27"/>
    </row>
    <row r="958" spans="4:4" ht="13.2">
      <c r="D958" s="27"/>
    </row>
    <row r="959" spans="4:4" ht="13.2">
      <c r="D959" s="27"/>
    </row>
    <row r="960" spans="4:4" ht="13.2">
      <c r="D960" s="27"/>
    </row>
    <row r="961" spans="4:4" ht="13.2">
      <c r="D961" s="27"/>
    </row>
    <row r="962" spans="4:4" ht="13.2">
      <c r="D962" s="27"/>
    </row>
    <row r="963" spans="4:4" ht="13.2">
      <c r="D963" s="27"/>
    </row>
    <row r="964" spans="4:4" ht="13.2">
      <c r="D964" s="27"/>
    </row>
    <row r="965" spans="4:4" ht="13.2">
      <c r="D965" s="27"/>
    </row>
    <row r="966" spans="4:4" ht="13.2">
      <c r="D966" s="27"/>
    </row>
    <row r="967" spans="4:4" ht="13.2">
      <c r="D967" s="27"/>
    </row>
    <row r="968" spans="4:4" ht="13.2">
      <c r="D968" s="27"/>
    </row>
    <row r="969" spans="4:4" ht="13.2">
      <c r="D969" s="27"/>
    </row>
    <row r="970" spans="4:4" ht="13.2">
      <c r="D970" s="27"/>
    </row>
    <row r="971" spans="4:4" ht="13.2">
      <c r="D971" s="27"/>
    </row>
    <row r="972" spans="4:4" ht="13.2">
      <c r="D972" s="27"/>
    </row>
    <row r="973" spans="4:4" ht="13.2">
      <c r="D973" s="27"/>
    </row>
    <row r="974" spans="4:4" ht="13.2">
      <c r="D974" s="27"/>
    </row>
    <row r="975" spans="4:4" ht="13.2">
      <c r="D975" s="27"/>
    </row>
    <row r="976" spans="4:4" ht="13.2">
      <c r="D976" s="27"/>
    </row>
    <row r="977" spans="4:4" ht="13.2">
      <c r="D977" s="27"/>
    </row>
    <row r="978" spans="4:4" ht="13.2">
      <c r="D978" s="27"/>
    </row>
    <row r="979" spans="4:4" ht="13.2">
      <c r="D979" s="27"/>
    </row>
    <row r="980" spans="4:4" ht="13.2">
      <c r="D980" s="27"/>
    </row>
    <row r="981" spans="4:4" ht="13.2">
      <c r="D981" s="27"/>
    </row>
    <row r="982" spans="4:4" ht="13.2">
      <c r="D982" s="27"/>
    </row>
    <row r="983" spans="4:4" ht="13.2">
      <c r="D983" s="27"/>
    </row>
    <row r="984" spans="4:4" ht="13.2">
      <c r="D984" s="27"/>
    </row>
    <row r="985" spans="4:4" ht="13.2">
      <c r="D985" s="27"/>
    </row>
    <row r="986" spans="4:4" ht="13.2">
      <c r="D986" s="27"/>
    </row>
    <row r="987" spans="4:4" ht="13.2">
      <c r="D987" s="27"/>
    </row>
    <row r="988" spans="4:4" ht="13.2">
      <c r="D988" s="27"/>
    </row>
    <row r="989" spans="4:4" ht="13.2">
      <c r="D989" s="27"/>
    </row>
    <row r="990" spans="4:4" ht="13.2">
      <c r="D990" s="27"/>
    </row>
    <row r="991" spans="4:4" ht="13.2">
      <c r="D991" s="27"/>
    </row>
    <row r="992" spans="4:4" ht="13.2">
      <c r="D992" s="27"/>
    </row>
    <row r="993" spans="4:4" ht="13.2">
      <c r="D993" s="27"/>
    </row>
    <row r="994" spans="4:4" ht="13.2">
      <c r="D994" s="27"/>
    </row>
    <row r="995" spans="4:4" ht="13.2">
      <c r="D995" s="27"/>
    </row>
    <row r="996" spans="4:4" ht="13.2">
      <c r="D996" s="27"/>
    </row>
    <row r="997" spans="4:4" ht="13.2">
      <c r="D997" s="27"/>
    </row>
    <row r="998" spans="4:4" ht="13.2">
      <c r="D998" s="27"/>
    </row>
    <row r="999" spans="4:4" ht="13.2">
      <c r="D999" s="27"/>
    </row>
    <row r="1000" spans="4:4" ht="13.2">
      <c r="D1000" s="27"/>
    </row>
    <row r="1001" spans="4:4" ht="13.2">
      <c r="D1001" s="27"/>
    </row>
    <row r="1002" spans="4:4" ht="13.2">
      <c r="D1002" s="27"/>
    </row>
    <row r="1003" spans="4:4" ht="13.2">
      <c r="D1003" s="27"/>
    </row>
    <row r="1004" spans="4:4" ht="13.2">
      <c r="D1004" s="27"/>
    </row>
    <row r="1005" spans="4:4" ht="13.2">
      <c r="D1005" s="27"/>
    </row>
    <row r="1006" spans="4:4" ht="13.2">
      <c r="D1006" s="27"/>
    </row>
    <row r="1007" spans="4:4" ht="13.2">
      <c r="D1007" s="27"/>
    </row>
    <row r="1008" spans="4:4" ht="13.2">
      <c r="D1008" s="27"/>
    </row>
    <row r="1009" spans="4:4" ht="13.2">
      <c r="D1009" s="27"/>
    </row>
    <row r="1010" spans="4:4" ht="13.2">
      <c r="D1010" s="27"/>
    </row>
    <row r="1011" spans="4:4" ht="13.2">
      <c r="D1011" s="27"/>
    </row>
    <row r="1012" spans="4:4" ht="13.2">
      <c r="D1012" s="27"/>
    </row>
    <row r="1013" spans="4:4" ht="13.2">
      <c r="D1013" s="27"/>
    </row>
    <row r="1014" spans="4:4" ht="13.2">
      <c r="D1014" s="27"/>
    </row>
  </sheetData>
  <mergeCells count="4">
    <mergeCell ref="A1:A4"/>
    <mergeCell ref="B1:D1"/>
    <mergeCell ref="B2:D3"/>
    <mergeCell ref="B4:D4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G18"/>
  <sheetViews>
    <sheetView workbookViewId="0"/>
  </sheetViews>
  <sheetFormatPr defaultColWidth="12.6640625" defaultRowHeight="15.75" customHeight="1"/>
  <cols>
    <col min="1" max="1" width="40.33203125" customWidth="1"/>
    <col min="2" max="2" width="15.21875" customWidth="1"/>
    <col min="4" max="4" width="21.109375" customWidth="1"/>
  </cols>
  <sheetData>
    <row r="1" spans="1:7" ht="13.2">
      <c r="A1" s="62"/>
      <c r="B1" s="63"/>
      <c r="C1" s="64"/>
      <c r="D1" s="65"/>
    </row>
    <row r="2" spans="1:7" ht="24.6">
      <c r="A2" s="62"/>
      <c r="B2" s="66" t="s">
        <v>0</v>
      </c>
      <c r="C2" s="67"/>
      <c r="D2" s="68"/>
      <c r="E2" s="1"/>
      <c r="F2" s="1"/>
      <c r="G2" s="1"/>
    </row>
    <row r="3" spans="1:7" ht="24.6">
      <c r="A3" s="62"/>
      <c r="B3" s="69"/>
      <c r="C3" s="70"/>
      <c r="D3" s="71"/>
      <c r="E3" s="1"/>
      <c r="F3" s="1"/>
      <c r="G3" s="1"/>
    </row>
    <row r="4" spans="1:7" ht="18.75" customHeight="1">
      <c r="A4" s="62"/>
      <c r="B4" s="72" t="s">
        <v>1</v>
      </c>
      <c r="C4" s="64"/>
      <c r="D4" s="65"/>
      <c r="E4" s="28"/>
      <c r="F4" s="28"/>
      <c r="G4" s="28"/>
    </row>
    <row r="5" spans="1:7" ht="15.6">
      <c r="A5" s="29" t="s">
        <v>2</v>
      </c>
      <c r="B5" s="3" t="s">
        <v>3</v>
      </c>
      <c r="C5" s="3" t="s">
        <v>4</v>
      </c>
      <c r="D5" s="3" t="s">
        <v>25</v>
      </c>
      <c r="E5" s="30"/>
      <c r="F5" s="30"/>
      <c r="G5" s="30"/>
    </row>
    <row r="6" spans="1:7" ht="18.75" customHeight="1">
      <c r="A6" s="4" t="s">
        <v>6</v>
      </c>
      <c r="B6" s="5"/>
      <c r="C6" s="6"/>
      <c r="D6" s="7"/>
      <c r="E6" s="31"/>
      <c r="F6" s="31"/>
      <c r="G6" s="31"/>
    </row>
    <row r="7" spans="1:7" ht="18.75" customHeight="1">
      <c r="A7" s="8" t="s">
        <v>26</v>
      </c>
      <c r="B7" s="9">
        <v>246</v>
      </c>
      <c r="C7" s="10">
        <v>16486</v>
      </c>
      <c r="D7" s="11">
        <v>3472.86</v>
      </c>
      <c r="E7" s="32"/>
      <c r="F7" s="32"/>
      <c r="G7" s="32"/>
    </row>
    <row r="8" spans="1:7" ht="18.75" customHeight="1">
      <c r="A8" s="8" t="s">
        <v>27</v>
      </c>
      <c r="B8" s="9">
        <v>246</v>
      </c>
      <c r="C8" s="10">
        <v>621</v>
      </c>
      <c r="D8" s="11">
        <v>310.62</v>
      </c>
      <c r="E8" s="32"/>
      <c r="F8" s="32"/>
      <c r="G8" s="32"/>
    </row>
    <row r="9" spans="1:7" ht="18.75" customHeight="1">
      <c r="A9" s="8" t="s">
        <v>28</v>
      </c>
      <c r="B9" s="9">
        <v>246</v>
      </c>
      <c r="C9" s="10">
        <v>5</v>
      </c>
      <c r="D9" s="11">
        <v>4.9800000000000004</v>
      </c>
      <c r="E9" s="32"/>
      <c r="F9" s="32"/>
      <c r="G9" s="32"/>
    </row>
    <row r="10" spans="1:7" ht="18.75" customHeight="1">
      <c r="A10" s="4" t="s">
        <v>29</v>
      </c>
      <c r="B10" s="5">
        <v>246</v>
      </c>
      <c r="C10" s="6">
        <f>C7+C8+C9</f>
        <v>17112</v>
      </c>
      <c r="D10" s="7">
        <v>3788.47</v>
      </c>
      <c r="E10" s="32"/>
      <c r="F10" s="32"/>
      <c r="G10" s="32"/>
    </row>
    <row r="11" spans="1:7" ht="18.75" customHeight="1">
      <c r="A11" s="33" t="s">
        <v>13</v>
      </c>
      <c r="B11" s="34"/>
      <c r="C11" s="35"/>
      <c r="D11" s="36"/>
      <c r="E11" s="32"/>
      <c r="F11" s="32"/>
      <c r="G11" s="32"/>
    </row>
    <row r="12" spans="1:7" ht="18.75" customHeight="1">
      <c r="A12" s="8" t="s">
        <v>30</v>
      </c>
      <c r="B12" s="9">
        <v>246</v>
      </c>
      <c r="C12" s="10">
        <v>98488</v>
      </c>
      <c r="D12" s="11">
        <v>15428.87</v>
      </c>
      <c r="E12" s="32"/>
      <c r="F12" s="32"/>
      <c r="G12" s="32"/>
    </row>
    <row r="13" spans="1:7" ht="18.75" customHeight="1">
      <c r="A13" s="33" t="s">
        <v>29</v>
      </c>
      <c r="B13" s="34">
        <v>246</v>
      </c>
      <c r="C13" s="35">
        <v>98488</v>
      </c>
      <c r="D13" s="36">
        <v>15428.87</v>
      </c>
      <c r="E13" s="32"/>
      <c r="F13" s="32"/>
      <c r="G13" s="32"/>
    </row>
    <row r="14" spans="1:7" ht="18.75" customHeight="1">
      <c r="A14" s="4" t="s">
        <v>19</v>
      </c>
      <c r="B14" s="5"/>
      <c r="C14" s="6"/>
      <c r="D14" s="7"/>
      <c r="E14" s="32"/>
      <c r="F14" s="32"/>
      <c r="G14" s="32"/>
    </row>
    <row r="15" spans="1:7" ht="18.75" customHeight="1">
      <c r="A15" s="24" t="s">
        <v>31</v>
      </c>
      <c r="B15" s="37">
        <v>247</v>
      </c>
      <c r="C15" s="38">
        <v>80227</v>
      </c>
      <c r="D15" s="11">
        <f>18020297839/1000000</f>
        <v>18020.297838999999</v>
      </c>
      <c r="E15" s="32"/>
      <c r="F15" s="32"/>
      <c r="G15" s="32"/>
    </row>
    <row r="16" spans="1:7" ht="18.75" customHeight="1">
      <c r="A16" s="24" t="s">
        <v>32</v>
      </c>
      <c r="B16" s="37">
        <v>247</v>
      </c>
      <c r="C16" s="38">
        <v>44</v>
      </c>
      <c r="D16" s="11">
        <f>16329871735/1000000</f>
        <v>16329.871735000001</v>
      </c>
      <c r="E16" s="32"/>
      <c r="F16" s="32"/>
      <c r="G16" s="32"/>
    </row>
    <row r="17" spans="1:7" ht="18.75" customHeight="1">
      <c r="A17" s="24" t="s">
        <v>24</v>
      </c>
      <c r="B17" s="37">
        <v>247</v>
      </c>
      <c r="C17" s="38">
        <v>1372</v>
      </c>
      <c r="D17" s="11">
        <f>7476860/1000000</f>
        <v>7.4768600000000003</v>
      </c>
      <c r="E17" s="32"/>
      <c r="F17" s="32"/>
      <c r="G17" s="32"/>
    </row>
    <row r="18" spans="1:7" ht="18.75" customHeight="1">
      <c r="A18" s="4" t="s">
        <v>29</v>
      </c>
      <c r="B18" s="5">
        <v>247</v>
      </c>
      <c r="C18" s="6">
        <f t="shared" ref="C18:D18" si="0">SUM(C15:C17)</f>
        <v>81643</v>
      </c>
      <c r="D18" s="39">
        <f t="shared" si="0"/>
        <v>34357.646434000002</v>
      </c>
      <c r="E18" s="32"/>
      <c r="F18" s="32"/>
      <c r="G18" s="32"/>
    </row>
  </sheetData>
  <mergeCells count="4">
    <mergeCell ref="A1:A4"/>
    <mergeCell ref="B1:D1"/>
    <mergeCell ref="B2:D3"/>
    <mergeCell ref="B4:D4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D23"/>
  <sheetViews>
    <sheetView workbookViewId="0"/>
  </sheetViews>
  <sheetFormatPr defaultColWidth="12.6640625" defaultRowHeight="15.75" customHeight="1"/>
  <cols>
    <col min="1" max="1" width="41" customWidth="1"/>
    <col min="3" max="3" width="20.33203125" hidden="1" customWidth="1"/>
    <col min="4" max="4" width="19.33203125" customWidth="1"/>
  </cols>
  <sheetData>
    <row r="1" spans="1:4" ht="13.2">
      <c r="A1" s="62"/>
      <c r="B1" s="63"/>
      <c r="C1" s="64"/>
      <c r="D1" s="65"/>
    </row>
    <row r="2" spans="1:4" ht="13.2">
      <c r="A2" s="62"/>
      <c r="B2" s="66" t="s">
        <v>0</v>
      </c>
      <c r="C2" s="67"/>
      <c r="D2" s="68"/>
    </row>
    <row r="3" spans="1:4" ht="13.2">
      <c r="A3" s="62"/>
      <c r="B3" s="69"/>
      <c r="C3" s="70"/>
      <c r="D3" s="71"/>
    </row>
    <row r="4" spans="1:4" ht="18.75" customHeight="1">
      <c r="A4" s="62"/>
      <c r="B4" s="72" t="s">
        <v>1</v>
      </c>
      <c r="C4" s="64"/>
      <c r="D4" s="65"/>
    </row>
    <row r="5" spans="1:4" ht="15.6">
      <c r="A5" s="29" t="s">
        <v>2</v>
      </c>
      <c r="B5" s="3" t="s">
        <v>3</v>
      </c>
      <c r="C5" s="3" t="s">
        <v>5</v>
      </c>
      <c r="D5" s="3" t="s">
        <v>33</v>
      </c>
    </row>
    <row r="6" spans="1:4" ht="18.75" customHeight="1">
      <c r="A6" s="40" t="s">
        <v>34</v>
      </c>
      <c r="B6" s="5">
        <v>246</v>
      </c>
      <c r="C6" s="7">
        <v>86.5</v>
      </c>
      <c r="D6" s="5">
        <v>5652.33</v>
      </c>
    </row>
    <row r="7" spans="1:4" ht="18.75" customHeight="1">
      <c r="A7" s="41" t="s">
        <v>35</v>
      </c>
      <c r="B7" s="9">
        <v>246</v>
      </c>
      <c r="C7" s="9">
        <v>246</v>
      </c>
      <c r="D7" s="9" t="s">
        <v>36</v>
      </c>
    </row>
    <row r="8" spans="1:4" ht="18.75" customHeight="1">
      <c r="A8" s="41" t="s">
        <v>37</v>
      </c>
      <c r="B8" s="9">
        <v>246</v>
      </c>
      <c r="C8" s="9">
        <v>246</v>
      </c>
      <c r="D8" s="9" t="s">
        <v>38</v>
      </c>
    </row>
    <row r="9" spans="1:4" ht="18.75" customHeight="1">
      <c r="A9" s="41" t="s">
        <v>39</v>
      </c>
      <c r="B9" s="9">
        <v>246</v>
      </c>
      <c r="C9" s="9">
        <v>246</v>
      </c>
      <c r="D9" s="9" t="s">
        <v>40</v>
      </c>
    </row>
    <row r="10" spans="1:4" ht="18.75" customHeight="1">
      <c r="A10" s="41" t="s">
        <v>41</v>
      </c>
      <c r="B10" s="9">
        <v>246</v>
      </c>
      <c r="C10" s="9">
        <v>246</v>
      </c>
      <c r="D10" s="9" t="s">
        <v>42</v>
      </c>
    </row>
    <row r="11" spans="1:4" ht="18.75" customHeight="1">
      <c r="A11" s="42" t="s">
        <v>43</v>
      </c>
      <c r="B11" s="43">
        <v>247</v>
      </c>
      <c r="C11" s="43">
        <v>247</v>
      </c>
      <c r="D11" s="43" t="s">
        <v>44</v>
      </c>
    </row>
    <row r="12" spans="1:4" ht="15">
      <c r="A12" s="42" t="s">
        <v>45</v>
      </c>
      <c r="B12" s="43">
        <v>247</v>
      </c>
      <c r="C12" s="43">
        <v>247</v>
      </c>
      <c r="D12" s="43" t="s">
        <v>46</v>
      </c>
    </row>
    <row r="13" spans="1:4" ht="15">
      <c r="A13" s="42" t="s">
        <v>47</v>
      </c>
      <c r="B13" s="43">
        <v>247</v>
      </c>
      <c r="C13" s="43">
        <v>247</v>
      </c>
      <c r="D13" s="43" t="s">
        <v>48</v>
      </c>
    </row>
    <row r="14" spans="1:4" ht="15">
      <c r="A14" s="42" t="s">
        <v>49</v>
      </c>
      <c r="B14" s="43">
        <v>247</v>
      </c>
      <c r="C14" s="43">
        <v>247</v>
      </c>
      <c r="D14" s="43" t="s">
        <v>50</v>
      </c>
    </row>
    <row r="15" spans="1:4" ht="15">
      <c r="A15" s="42" t="s">
        <v>51</v>
      </c>
      <c r="B15" s="43">
        <v>247</v>
      </c>
      <c r="C15" s="43">
        <v>247</v>
      </c>
      <c r="D15" s="43" t="s">
        <v>52</v>
      </c>
    </row>
    <row r="16" spans="1:4" ht="15">
      <c r="A16" s="42" t="s">
        <v>53</v>
      </c>
      <c r="B16" s="43">
        <v>247</v>
      </c>
      <c r="C16" s="43">
        <v>247</v>
      </c>
      <c r="D16" s="43" t="s">
        <v>54</v>
      </c>
    </row>
    <row r="17" spans="1:4" ht="15">
      <c r="A17" s="42" t="s">
        <v>55</v>
      </c>
      <c r="B17" s="43">
        <v>247</v>
      </c>
      <c r="C17" s="43">
        <v>247</v>
      </c>
      <c r="D17" s="43" t="s">
        <v>56</v>
      </c>
    </row>
    <row r="18" spans="1:4" ht="15">
      <c r="A18" s="42" t="s">
        <v>57</v>
      </c>
      <c r="B18" s="43">
        <v>247</v>
      </c>
      <c r="C18" s="43">
        <v>247</v>
      </c>
      <c r="D18" s="43" t="s">
        <v>58</v>
      </c>
    </row>
    <row r="19" spans="1:4" ht="15">
      <c r="A19" s="42" t="s">
        <v>59</v>
      </c>
      <c r="B19" s="43">
        <v>247</v>
      </c>
      <c r="C19" s="43">
        <v>247</v>
      </c>
      <c r="D19" s="43" t="s">
        <v>60</v>
      </c>
    </row>
    <row r="20" spans="1:4" ht="15">
      <c r="A20" s="42" t="s">
        <v>61</v>
      </c>
      <c r="B20" s="43">
        <v>247</v>
      </c>
      <c r="C20" s="43">
        <v>247</v>
      </c>
      <c r="D20" s="43" t="s">
        <v>62</v>
      </c>
    </row>
    <row r="21" spans="1:4" ht="15">
      <c r="A21" s="42" t="s">
        <v>63</v>
      </c>
      <c r="B21" s="43">
        <v>247</v>
      </c>
      <c r="C21" s="43">
        <v>247</v>
      </c>
      <c r="D21" s="43" t="s">
        <v>64</v>
      </c>
    </row>
    <row r="22" spans="1:4" ht="15">
      <c r="A22" s="42" t="s">
        <v>65</v>
      </c>
      <c r="B22" s="43">
        <v>247</v>
      </c>
      <c r="C22" s="43">
        <v>247</v>
      </c>
      <c r="D22" s="43" t="s">
        <v>66</v>
      </c>
    </row>
    <row r="23" spans="1:4" ht="15">
      <c r="A23" s="42" t="s">
        <v>67</v>
      </c>
      <c r="B23" s="43">
        <v>247</v>
      </c>
      <c r="C23" s="43">
        <v>247</v>
      </c>
      <c r="D23" s="43" t="s">
        <v>68</v>
      </c>
    </row>
  </sheetData>
  <mergeCells count="4">
    <mergeCell ref="A1:A4"/>
    <mergeCell ref="B1:D1"/>
    <mergeCell ref="B2:D3"/>
    <mergeCell ref="B4:D4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L1016"/>
  <sheetViews>
    <sheetView workbookViewId="0">
      <pane ySplit="5" topLeftCell="A6" activePane="bottomLeft" state="frozen"/>
      <selection pane="bottomLeft" activeCell="B7" sqref="B7"/>
    </sheetView>
  </sheetViews>
  <sheetFormatPr defaultColWidth="12.6640625" defaultRowHeight="15.75" customHeight="1"/>
  <cols>
    <col min="1" max="1" width="32" customWidth="1"/>
    <col min="2" max="2" width="29.109375" customWidth="1"/>
    <col min="6" max="6" width="16.109375" customWidth="1"/>
    <col min="7" max="7" width="28.6640625" customWidth="1"/>
    <col min="8" max="9" width="10.21875" customWidth="1"/>
    <col min="10" max="10" width="14.33203125" customWidth="1"/>
    <col min="11" max="11" width="23" customWidth="1"/>
    <col min="12" max="12" width="2.109375" customWidth="1"/>
  </cols>
  <sheetData>
    <row r="1" spans="1:12" ht="13.2">
      <c r="A1" s="62"/>
      <c r="C1" s="63"/>
      <c r="D1" s="64"/>
      <c r="E1" s="64"/>
      <c r="F1" s="64"/>
      <c r="G1" s="64"/>
      <c r="H1" s="64"/>
      <c r="I1" s="64"/>
      <c r="J1" s="64"/>
      <c r="K1" s="64"/>
      <c r="L1" s="65"/>
    </row>
    <row r="2" spans="1:12" ht="24.6">
      <c r="A2" s="62"/>
      <c r="B2" s="1"/>
      <c r="C2" s="73" t="s">
        <v>69</v>
      </c>
      <c r="D2" s="67"/>
      <c r="E2" s="67"/>
      <c r="F2" s="67"/>
      <c r="G2" s="67"/>
      <c r="H2" s="67"/>
      <c r="I2" s="67"/>
      <c r="J2" s="67"/>
      <c r="K2" s="67"/>
      <c r="L2" s="68"/>
    </row>
    <row r="3" spans="1:12" ht="24.6">
      <c r="A3" s="62"/>
      <c r="B3" s="1"/>
      <c r="C3" s="69"/>
      <c r="D3" s="70"/>
      <c r="E3" s="70"/>
      <c r="F3" s="70"/>
      <c r="G3" s="70"/>
      <c r="H3" s="70"/>
      <c r="I3" s="70"/>
      <c r="J3" s="70"/>
      <c r="K3" s="70"/>
      <c r="L3" s="71"/>
    </row>
    <row r="4" spans="1:12" ht="18.75" customHeight="1">
      <c r="A4" s="62"/>
      <c r="B4" s="44"/>
      <c r="C4" s="72" t="s">
        <v>1</v>
      </c>
      <c r="D4" s="64"/>
      <c r="E4" s="64"/>
      <c r="F4" s="64"/>
      <c r="G4" s="64"/>
      <c r="H4" s="64"/>
      <c r="I4" s="64"/>
      <c r="J4" s="64"/>
      <c r="K4" s="65"/>
      <c r="L4" s="45"/>
    </row>
    <row r="5" spans="1:12" ht="15.6">
      <c r="A5" s="29" t="s">
        <v>2</v>
      </c>
      <c r="B5" s="3" t="s">
        <v>70</v>
      </c>
      <c r="C5" s="3" t="s">
        <v>3</v>
      </c>
      <c r="D5" s="3" t="s">
        <v>4</v>
      </c>
      <c r="E5" s="3" t="s">
        <v>71</v>
      </c>
      <c r="F5" s="3" t="s">
        <v>72</v>
      </c>
      <c r="G5" s="3" t="s">
        <v>73</v>
      </c>
      <c r="H5" s="3" t="s">
        <v>74</v>
      </c>
      <c r="I5" s="3" t="s">
        <v>75</v>
      </c>
      <c r="J5" s="3" t="s">
        <v>76</v>
      </c>
      <c r="K5" s="3" t="s">
        <v>5</v>
      </c>
      <c r="L5" s="46"/>
    </row>
    <row r="6" spans="1:12" ht="18.75" customHeight="1">
      <c r="A6" s="40" t="s">
        <v>77</v>
      </c>
      <c r="B6" s="5"/>
      <c r="C6" s="5"/>
      <c r="D6" s="6"/>
      <c r="E6" s="7"/>
      <c r="F6" s="7"/>
      <c r="G6" s="5"/>
      <c r="H6" s="5"/>
      <c r="I6" s="5"/>
      <c r="J6" s="5"/>
      <c r="K6" s="5"/>
      <c r="L6" s="47"/>
    </row>
    <row r="7" spans="1:12" ht="18.75" customHeight="1">
      <c r="A7" s="48">
        <v>1</v>
      </c>
      <c r="B7" s="49" t="s">
        <v>78</v>
      </c>
      <c r="C7" s="9">
        <v>246</v>
      </c>
      <c r="D7" s="10">
        <v>6663</v>
      </c>
      <c r="E7" s="11" t="s">
        <v>79</v>
      </c>
      <c r="F7" s="11" t="s">
        <v>80</v>
      </c>
      <c r="G7" s="9">
        <v>431.37</v>
      </c>
      <c r="H7" s="9">
        <v>11.43</v>
      </c>
      <c r="I7" s="9">
        <v>1.88</v>
      </c>
      <c r="J7" s="9">
        <v>5.31</v>
      </c>
      <c r="K7" s="9">
        <v>31.67</v>
      </c>
      <c r="L7" s="47"/>
    </row>
    <row r="8" spans="1:12" ht="18.75" customHeight="1">
      <c r="A8" s="48">
        <v>2</v>
      </c>
      <c r="B8" s="49" t="s">
        <v>81</v>
      </c>
      <c r="C8" s="9">
        <v>246</v>
      </c>
      <c r="D8" s="10">
        <v>3152</v>
      </c>
      <c r="E8" s="11" t="s">
        <v>82</v>
      </c>
      <c r="F8" s="11" t="s">
        <v>80</v>
      </c>
      <c r="G8" s="9">
        <v>398.02</v>
      </c>
      <c r="H8" s="9">
        <v>18.82</v>
      </c>
      <c r="I8" s="9">
        <v>2.2000000000000002</v>
      </c>
      <c r="J8" s="14">
        <v>2.56</v>
      </c>
      <c r="K8" s="9">
        <v>13.93</v>
      </c>
      <c r="L8" s="47"/>
    </row>
    <row r="9" spans="1:12" ht="18.75" customHeight="1">
      <c r="A9" s="48">
        <v>3</v>
      </c>
      <c r="B9" s="49" t="s">
        <v>83</v>
      </c>
      <c r="C9" s="9">
        <v>246</v>
      </c>
      <c r="D9" s="10">
        <v>1024</v>
      </c>
      <c r="E9" s="11" t="s">
        <v>84</v>
      </c>
      <c r="F9" s="11" t="s">
        <v>80</v>
      </c>
      <c r="G9" s="9">
        <v>328.06</v>
      </c>
      <c r="H9" s="9">
        <v>9.1199999999999992</v>
      </c>
      <c r="I9" s="9">
        <v>1.52</v>
      </c>
      <c r="J9" s="9">
        <v>3.11</v>
      </c>
      <c r="K9" s="9">
        <v>4.8600000000000003</v>
      </c>
      <c r="L9" s="47"/>
    </row>
    <row r="10" spans="1:12" ht="18.75" customHeight="1">
      <c r="A10" s="48">
        <v>4</v>
      </c>
      <c r="B10" s="49" t="s">
        <v>85</v>
      </c>
      <c r="C10" s="9">
        <v>246</v>
      </c>
      <c r="D10" s="9">
        <v>919</v>
      </c>
      <c r="E10" s="11" t="s">
        <v>86</v>
      </c>
      <c r="F10" s="11" t="s">
        <v>80</v>
      </c>
      <c r="G10" s="9">
        <v>122.75</v>
      </c>
      <c r="H10" s="9">
        <v>5.37</v>
      </c>
      <c r="I10" s="9">
        <v>1.19</v>
      </c>
      <c r="J10" s="9">
        <v>4.45</v>
      </c>
      <c r="K10" s="9">
        <v>3.75</v>
      </c>
      <c r="L10" s="47"/>
    </row>
    <row r="11" spans="1:12" ht="18.75" customHeight="1">
      <c r="A11" s="48">
        <v>5</v>
      </c>
      <c r="B11" s="49" t="s">
        <v>87</v>
      </c>
      <c r="C11" s="9">
        <v>246</v>
      </c>
      <c r="D11" s="9">
        <v>818</v>
      </c>
      <c r="E11" s="11" t="s">
        <v>88</v>
      </c>
      <c r="F11" s="11" t="s">
        <v>80</v>
      </c>
      <c r="G11" s="9">
        <v>63.47</v>
      </c>
      <c r="H11" s="9">
        <v>28.84</v>
      </c>
      <c r="I11" s="9">
        <v>0.63</v>
      </c>
      <c r="J11" s="9">
        <v>2.82</v>
      </c>
      <c r="K11" s="9">
        <v>3.64</v>
      </c>
      <c r="L11" s="47"/>
    </row>
    <row r="12" spans="1:12" ht="18.75" customHeight="1">
      <c r="A12" s="48">
        <v>6</v>
      </c>
      <c r="B12" s="49" t="s">
        <v>89</v>
      </c>
      <c r="C12" s="9">
        <v>246</v>
      </c>
      <c r="D12" s="9">
        <v>713</v>
      </c>
      <c r="E12" s="11" t="s">
        <v>90</v>
      </c>
      <c r="F12" s="11" t="s">
        <v>80</v>
      </c>
      <c r="G12" s="9">
        <v>380.9</v>
      </c>
      <c r="H12" s="9">
        <v>9.5299999999999994</v>
      </c>
      <c r="I12" s="9">
        <v>1.31</v>
      </c>
      <c r="J12" s="9" t="s">
        <v>91</v>
      </c>
      <c r="K12" s="9">
        <v>2.06</v>
      </c>
      <c r="L12" s="47"/>
    </row>
    <row r="13" spans="1:12" ht="18.75" customHeight="1">
      <c r="A13" s="48">
        <v>7</v>
      </c>
      <c r="B13" s="49" t="s">
        <v>92</v>
      </c>
      <c r="C13" s="9">
        <v>246</v>
      </c>
      <c r="D13" s="9">
        <v>128</v>
      </c>
      <c r="E13" s="11" t="s">
        <v>93</v>
      </c>
      <c r="F13" s="11" t="s">
        <v>80</v>
      </c>
      <c r="G13" s="9">
        <v>36.799999999999997</v>
      </c>
      <c r="H13" s="9">
        <v>16.73</v>
      </c>
      <c r="I13" s="9">
        <v>1.45</v>
      </c>
      <c r="J13" s="9" t="s">
        <v>91</v>
      </c>
      <c r="K13" s="9">
        <v>1.02</v>
      </c>
      <c r="L13" s="47"/>
    </row>
    <row r="14" spans="1:12" ht="18.75" customHeight="1">
      <c r="A14" s="48">
        <v>8</v>
      </c>
      <c r="B14" s="49" t="s">
        <v>94</v>
      </c>
      <c r="C14" s="9">
        <v>246</v>
      </c>
      <c r="D14" s="9">
        <v>233</v>
      </c>
      <c r="E14" s="11" t="s">
        <v>95</v>
      </c>
      <c r="F14" s="11" t="s">
        <v>80</v>
      </c>
      <c r="G14" s="9">
        <v>32.25</v>
      </c>
      <c r="H14" s="9">
        <v>90.48</v>
      </c>
      <c r="I14" s="9">
        <v>0.73</v>
      </c>
      <c r="J14" s="9">
        <v>2.73</v>
      </c>
      <c r="K14" s="9">
        <v>0.69</v>
      </c>
      <c r="L14" s="47"/>
    </row>
    <row r="15" spans="1:12" ht="18.75" customHeight="1">
      <c r="A15" s="48">
        <v>9</v>
      </c>
      <c r="B15" s="49" t="s">
        <v>96</v>
      </c>
      <c r="C15" s="9">
        <v>246</v>
      </c>
      <c r="D15" s="9">
        <v>249</v>
      </c>
      <c r="E15" s="11" t="s">
        <v>97</v>
      </c>
      <c r="F15" s="11" t="s">
        <v>80</v>
      </c>
      <c r="G15" s="9">
        <v>19.940000000000001</v>
      </c>
      <c r="H15" s="9">
        <v>27.58</v>
      </c>
      <c r="I15" s="9">
        <v>1.1299999999999999</v>
      </c>
      <c r="J15" s="9">
        <v>3.39</v>
      </c>
      <c r="K15" s="9">
        <v>0.61</v>
      </c>
      <c r="L15" s="47"/>
    </row>
    <row r="16" spans="1:12" ht="18.75" customHeight="1">
      <c r="A16" s="48">
        <v>10</v>
      </c>
      <c r="B16" s="49" t="s">
        <v>98</v>
      </c>
      <c r="C16" s="9">
        <v>246</v>
      </c>
      <c r="D16" s="9">
        <v>144</v>
      </c>
      <c r="E16" s="11" t="s">
        <v>99</v>
      </c>
      <c r="F16" s="11" t="s">
        <v>80</v>
      </c>
      <c r="G16" s="9">
        <v>16.78</v>
      </c>
      <c r="H16" s="9">
        <v>12.89</v>
      </c>
      <c r="I16" s="9">
        <v>0.63</v>
      </c>
      <c r="J16" s="9">
        <v>8.8000000000000007</v>
      </c>
      <c r="K16" s="9">
        <v>0.59</v>
      </c>
      <c r="L16" s="47"/>
    </row>
    <row r="17" spans="1:12" ht="18.75" customHeight="1">
      <c r="A17" s="40" t="s">
        <v>100</v>
      </c>
      <c r="B17" s="5"/>
      <c r="C17" s="5"/>
      <c r="D17" s="6"/>
      <c r="E17" s="7"/>
      <c r="F17" s="7"/>
      <c r="G17" s="5"/>
      <c r="H17" s="5"/>
      <c r="I17" s="5"/>
      <c r="J17" s="5"/>
      <c r="K17" s="5"/>
      <c r="L17" s="47"/>
    </row>
    <row r="18" spans="1:12" ht="18.75" customHeight="1">
      <c r="A18" s="50">
        <v>1</v>
      </c>
      <c r="B18" s="49" t="s">
        <v>101</v>
      </c>
      <c r="C18" s="51">
        <v>246</v>
      </c>
      <c r="D18" s="52">
        <v>5743</v>
      </c>
      <c r="E18" s="53" t="s">
        <v>102</v>
      </c>
      <c r="F18" s="53" t="s">
        <v>15</v>
      </c>
      <c r="G18" s="51">
        <v>90.05</v>
      </c>
      <c r="H18" s="54">
        <v>2.0699999999999998</v>
      </c>
      <c r="I18" s="54">
        <v>0.68</v>
      </c>
      <c r="J18" s="14">
        <v>1.42</v>
      </c>
      <c r="K18" s="51">
        <v>15.98</v>
      </c>
      <c r="L18" s="47"/>
    </row>
    <row r="19" spans="1:12" ht="18.75" customHeight="1">
      <c r="A19" s="50">
        <v>2</v>
      </c>
      <c r="B19" s="49" t="s">
        <v>103</v>
      </c>
      <c r="C19" s="51">
        <v>246</v>
      </c>
      <c r="D19" s="52">
        <v>5360</v>
      </c>
      <c r="E19" s="53" t="s">
        <v>104</v>
      </c>
      <c r="F19" s="53" t="s">
        <v>15</v>
      </c>
      <c r="G19" s="51">
        <v>83.55</v>
      </c>
      <c r="H19" s="54">
        <v>2.06</v>
      </c>
      <c r="I19" s="54">
        <v>0.4</v>
      </c>
      <c r="J19" s="51" t="s">
        <v>91</v>
      </c>
      <c r="K19" s="51">
        <v>7.21</v>
      </c>
      <c r="L19" s="47"/>
    </row>
    <row r="20" spans="1:12" ht="18.75" customHeight="1">
      <c r="A20" s="50">
        <v>3</v>
      </c>
      <c r="B20" s="51" t="s">
        <v>105</v>
      </c>
      <c r="C20" s="51">
        <v>246</v>
      </c>
      <c r="D20" s="52">
        <v>4546</v>
      </c>
      <c r="E20" s="53" t="s">
        <v>106</v>
      </c>
      <c r="F20" s="53" t="s">
        <v>15</v>
      </c>
      <c r="G20" s="51">
        <v>189.59</v>
      </c>
      <c r="H20" s="54">
        <v>20.64</v>
      </c>
      <c r="I20" s="54">
        <v>4.99</v>
      </c>
      <c r="J20" s="14">
        <v>0.49</v>
      </c>
      <c r="K20" s="51">
        <v>6.98</v>
      </c>
      <c r="L20" s="47"/>
    </row>
    <row r="21" spans="1:12" ht="18.75" customHeight="1">
      <c r="A21" s="50">
        <v>4</v>
      </c>
      <c r="B21" s="49" t="s">
        <v>107</v>
      </c>
      <c r="C21" s="51">
        <v>246</v>
      </c>
      <c r="D21" s="52">
        <v>4399</v>
      </c>
      <c r="E21" s="53" t="s">
        <v>108</v>
      </c>
      <c r="F21" s="53" t="s">
        <v>14</v>
      </c>
      <c r="G21" s="51">
        <v>96.8</v>
      </c>
      <c r="H21" s="54">
        <v>3.72</v>
      </c>
      <c r="I21" s="54">
        <v>0.11</v>
      </c>
      <c r="J21" s="51" t="s">
        <v>91</v>
      </c>
      <c r="K21" s="51">
        <v>3.35</v>
      </c>
      <c r="L21" s="47"/>
    </row>
    <row r="22" spans="1:12" ht="18.75" customHeight="1">
      <c r="A22" s="50">
        <v>5</v>
      </c>
      <c r="B22" s="49" t="s">
        <v>109</v>
      </c>
      <c r="C22" s="51">
        <v>246</v>
      </c>
      <c r="D22" s="52">
        <v>3843</v>
      </c>
      <c r="E22" s="53" t="s">
        <v>110</v>
      </c>
      <c r="F22" s="53" t="s">
        <v>111</v>
      </c>
      <c r="G22" s="51">
        <v>138.82</v>
      </c>
      <c r="H22" s="54">
        <v>6.78</v>
      </c>
      <c r="I22" s="55">
        <v>1.1000000000000001</v>
      </c>
      <c r="J22" s="14">
        <v>16.52</v>
      </c>
      <c r="K22" s="51">
        <v>4.9800000000000004</v>
      </c>
      <c r="L22" s="47"/>
    </row>
    <row r="23" spans="1:12" ht="18.75" customHeight="1">
      <c r="A23" s="50">
        <v>6</v>
      </c>
      <c r="B23" s="49" t="s">
        <v>112</v>
      </c>
      <c r="C23" s="51">
        <v>246</v>
      </c>
      <c r="D23" s="52">
        <v>3805</v>
      </c>
      <c r="E23" s="53" t="s">
        <v>113</v>
      </c>
      <c r="F23" s="53" t="s">
        <v>114</v>
      </c>
      <c r="G23" s="51">
        <v>8.24</v>
      </c>
      <c r="H23" s="51" t="s">
        <v>91</v>
      </c>
      <c r="I23" s="54" t="s">
        <v>91</v>
      </c>
      <c r="J23" s="51" t="s">
        <v>91</v>
      </c>
      <c r="K23" s="51">
        <v>2.71</v>
      </c>
      <c r="L23" s="47"/>
    </row>
    <row r="24" spans="1:12" ht="18.75" customHeight="1">
      <c r="A24" s="50">
        <v>7</v>
      </c>
      <c r="B24" s="49" t="s">
        <v>115</v>
      </c>
      <c r="C24" s="51">
        <v>246</v>
      </c>
      <c r="D24" s="52">
        <v>3731</v>
      </c>
      <c r="E24" s="53" t="s">
        <v>116</v>
      </c>
      <c r="F24" s="53" t="s">
        <v>15</v>
      </c>
      <c r="G24" s="51">
        <v>55.37</v>
      </c>
      <c r="H24" s="54">
        <v>1</v>
      </c>
      <c r="I24" s="54">
        <v>0.52</v>
      </c>
      <c r="J24" s="14">
        <v>12.25</v>
      </c>
      <c r="K24" s="51">
        <v>3.55</v>
      </c>
      <c r="L24" s="47"/>
    </row>
    <row r="25" spans="1:12" ht="18.75" customHeight="1">
      <c r="A25" s="50">
        <v>8</v>
      </c>
      <c r="B25" s="49" t="s">
        <v>117</v>
      </c>
      <c r="C25" s="51">
        <v>246</v>
      </c>
      <c r="D25" s="52">
        <v>3036</v>
      </c>
      <c r="E25" s="53" t="s">
        <v>118</v>
      </c>
      <c r="F25" s="53" t="s">
        <v>15</v>
      </c>
      <c r="G25" s="51">
        <v>30.12</v>
      </c>
      <c r="H25" s="54">
        <v>9.19</v>
      </c>
      <c r="I25" s="54">
        <v>2.16</v>
      </c>
      <c r="J25" s="14">
        <v>5.39</v>
      </c>
      <c r="K25" s="51">
        <v>2.99</v>
      </c>
      <c r="L25" s="47"/>
    </row>
    <row r="26" spans="1:12" ht="18.75" customHeight="1">
      <c r="A26" s="50">
        <v>9</v>
      </c>
      <c r="B26" s="49" t="s">
        <v>119</v>
      </c>
      <c r="C26" s="51">
        <v>246</v>
      </c>
      <c r="D26" s="52">
        <v>2915</v>
      </c>
      <c r="E26" s="53" t="s">
        <v>120</v>
      </c>
      <c r="F26" s="53" t="s">
        <v>14</v>
      </c>
      <c r="G26" s="51">
        <v>151.69</v>
      </c>
      <c r="H26" s="54">
        <v>2.74</v>
      </c>
      <c r="I26" s="54">
        <v>0.22</v>
      </c>
      <c r="J26" s="51" t="s">
        <v>91</v>
      </c>
      <c r="K26" s="51">
        <v>2.36</v>
      </c>
      <c r="L26" s="47"/>
    </row>
    <row r="27" spans="1:12" ht="18.75" customHeight="1">
      <c r="A27" s="50">
        <v>10</v>
      </c>
      <c r="B27" s="49" t="s">
        <v>121</v>
      </c>
      <c r="C27" s="51">
        <v>246</v>
      </c>
      <c r="D27" s="52">
        <v>2582</v>
      </c>
      <c r="E27" s="53" t="s">
        <v>122</v>
      </c>
      <c r="F27" s="53" t="s">
        <v>14</v>
      </c>
      <c r="G27" s="51">
        <v>106.6</v>
      </c>
      <c r="H27" s="54">
        <v>15.83</v>
      </c>
      <c r="I27" s="54">
        <v>0.34</v>
      </c>
      <c r="J27" s="51" t="s">
        <v>91</v>
      </c>
      <c r="K27" s="51">
        <v>2.57</v>
      </c>
      <c r="L27" s="47"/>
    </row>
    <row r="28" spans="1:12" ht="18.75" customHeight="1">
      <c r="A28" s="56" t="s">
        <v>123</v>
      </c>
      <c r="B28" s="20"/>
      <c r="C28" s="20"/>
      <c r="D28" s="57"/>
      <c r="E28" s="58"/>
      <c r="F28" s="58"/>
      <c r="G28" s="57"/>
      <c r="H28" s="20"/>
      <c r="I28" s="20"/>
      <c r="J28" s="20"/>
      <c r="K28" s="59"/>
      <c r="L28" s="47"/>
    </row>
    <row r="29" spans="1:12" ht="14.4">
      <c r="A29" s="50">
        <v>1</v>
      </c>
      <c r="B29" s="49" t="s">
        <v>124</v>
      </c>
      <c r="C29" s="51">
        <v>247</v>
      </c>
      <c r="D29" s="53">
        <v>10.534000000000001</v>
      </c>
      <c r="E29" s="53" t="s">
        <v>125</v>
      </c>
      <c r="F29" s="53" t="s">
        <v>8</v>
      </c>
      <c r="G29" s="53">
        <f>68530413/1000000</f>
        <v>68.530412999999996</v>
      </c>
      <c r="H29" s="53" t="s">
        <v>126</v>
      </c>
      <c r="I29" s="53" t="s">
        <v>127</v>
      </c>
      <c r="J29" s="53" t="s">
        <v>128</v>
      </c>
      <c r="K29" s="53">
        <f>18330786/1000000</f>
        <v>18.330786</v>
      </c>
      <c r="L29" s="60"/>
    </row>
    <row r="30" spans="1:12" ht="14.4">
      <c r="A30" s="50">
        <v>2</v>
      </c>
      <c r="B30" s="49" t="s">
        <v>129</v>
      </c>
      <c r="C30" s="51">
        <v>247</v>
      </c>
      <c r="D30" s="53">
        <v>6.4969999999999999</v>
      </c>
      <c r="E30" s="53" t="s">
        <v>130</v>
      </c>
      <c r="F30" s="53" t="s">
        <v>131</v>
      </c>
      <c r="G30" s="53">
        <f>1855824800/1000000</f>
        <v>1855.8248000000001</v>
      </c>
      <c r="H30" s="53" t="s">
        <v>132</v>
      </c>
      <c r="I30" s="53" t="s">
        <v>133</v>
      </c>
      <c r="J30" s="53" t="s">
        <v>134</v>
      </c>
      <c r="K30" s="53">
        <f>23422534/1000000</f>
        <v>23.422533999999999</v>
      </c>
      <c r="L30" s="60"/>
    </row>
    <row r="31" spans="1:12" ht="14.4">
      <c r="A31" s="50">
        <v>3</v>
      </c>
      <c r="B31" s="49" t="s">
        <v>135</v>
      </c>
      <c r="C31" s="51">
        <v>247</v>
      </c>
      <c r="D31" s="53">
        <v>5.7190000000000003</v>
      </c>
      <c r="E31" s="53" t="s">
        <v>136</v>
      </c>
      <c r="F31" s="53" t="s">
        <v>131</v>
      </c>
      <c r="G31" s="53">
        <f>510165244/1000000</f>
        <v>510.16524399999997</v>
      </c>
      <c r="H31" s="53" t="s">
        <v>137</v>
      </c>
      <c r="I31" s="53" t="s">
        <v>138</v>
      </c>
      <c r="J31" s="53" t="s">
        <v>139</v>
      </c>
      <c r="K31" s="53">
        <f>21691576/1000000</f>
        <v>21.691576000000001</v>
      </c>
      <c r="L31" s="60"/>
    </row>
    <row r="32" spans="1:12" ht="14.4">
      <c r="A32" s="50">
        <v>4</v>
      </c>
      <c r="B32" s="49" t="s">
        <v>140</v>
      </c>
      <c r="C32" s="51">
        <v>247</v>
      </c>
      <c r="D32" s="53">
        <v>5.4029999999999996</v>
      </c>
      <c r="E32" s="53" t="s">
        <v>141</v>
      </c>
      <c r="F32" s="53" t="s">
        <v>131</v>
      </c>
      <c r="G32" s="53">
        <f>44256018/1000000</f>
        <v>44.256017999999997</v>
      </c>
      <c r="H32" s="53" t="s">
        <v>142</v>
      </c>
      <c r="I32" s="53" t="s">
        <v>143</v>
      </c>
      <c r="J32" s="53">
        <v>0</v>
      </c>
      <c r="K32" s="53">
        <f>8310695/1000000</f>
        <v>8.3106950000000008</v>
      </c>
      <c r="L32" s="60"/>
    </row>
    <row r="33" spans="1:12" ht="14.4">
      <c r="A33" s="50">
        <v>5</v>
      </c>
      <c r="B33" s="49" t="s">
        <v>144</v>
      </c>
      <c r="C33" s="51">
        <v>247</v>
      </c>
      <c r="D33" s="53">
        <v>3.8620000000000001</v>
      </c>
      <c r="E33" s="53" t="s">
        <v>145</v>
      </c>
      <c r="F33" s="53" t="s">
        <v>8</v>
      </c>
      <c r="G33" s="53">
        <f>2737219710/1000000</f>
        <v>2737.2197099999998</v>
      </c>
      <c r="H33" s="53" t="s">
        <v>146</v>
      </c>
      <c r="I33" s="53" t="s">
        <v>133</v>
      </c>
      <c r="J33" s="53">
        <v>0</v>
      </c>
      <c r="K33" s="53">
        <f>10943307/1000000</f>
        <v>10.943307000000001</v>
      </c>
      <c r="L33" s="60"/>
    </row>
    <row r="34" spans="1:12" ht="14.4">
      <c r="A34" s="50">
        <v>6</v>
      </c>
      <c r="B34" s="49" t="s">
        <v>147</v>
      </c>
      <c r="C34" s="51">
        <v>247</v>
      </c>
      <c r="D34" s="53">
        <v>3.4780000000000002</v>
      </c>
      <c r="E34" s="53" t="s">
        <v>148</v>
      </c>
      <c r="F34" s="53" t="s">
        <v>8</v>
      </c>
      <c r="G34" s="53">
        <f>301342259/1000000</f>
        <v>301.34225900000001</v>
      </c>
      <c r="H34" s="53" t="s">
        <v>149</v>
      </c>
      <c r="I34" s="53" t="s">
        <v>150</v>
      </c>
      <c r="J34" s="53">
        <v>0</v>
      </c>
      <c r="K34" s="53">
        <f>11007036/1000000</f>
        <v>11.007035999999999</v>
      </c>
      <c r="L34" s="60"/>
    </row>
    <row r="35" spans="1:12" ht="14.4">
      <c r="A35" s="50">
        <v>7</v>
      </c>
      <c r="B35" s="49" t="s">
        <v>151</v>
      </c>
      <c r="C35" s="51">
        <v>247</v>
      </c>
      <c r="D35" s="53">
        <v>3.419</v>
      </c>
      <c r="E35" s="53" t="s">
        <v>152</v>
      </c>
      <c r="F35" s="53" t="s">
        <v>131</v>
      </c>
      <c r="G35" s="53">
        <f>599121627/1000000</f>
        <v>599.12162699999999</v>
      </c>
      <c r="H35" s="53" t="s">
        <v>153</v>
      </c>
      <c r="I35" s="53" t="s">
        <v>154</v>
      </c>
      <c r="J35" s="53">
        <v>0</v>
      </c>
      <c r="K35" s="53">
        <f>23621449/1000000</f>
        <v>23.621448999999998</v>
      </c>
      <c r="L35" s="60"/>
    </row>
    <row r="36" spans="1:12" ht="14.4">
      <c r="A36" s="50">
        <v>8</v>
      </c>
      <c r="B36" s="49" t="s">
        <v>155</v>
      </c>
      <c r="C36" s="51">
        <v>247</v>
      </c>
      <c r="D36" s="53">
        <v>3.1619999999999999</v>
      </c>
      <c r="E36" s="53" t="s">
        <v>156</v>
      </c>
      <c r="F36" s="53" t="s">
        <v>157</v>
      </c>
      <c r="G36" s="53">
        <f>69716637/1000000</f>
        <v>69.716637000000006</v>
      </c>
      <c r="H36" s="53" t="s">
        <v>158</v>
      </c>
      <c r="I36" s="53" t="s">
        <v>159</v>
      </c>
      <c r="J36" s="53">
        <v>0</v>
      </c>
      <c r="K36" s="53">
        <f>11537496/1000000</f>
        <v>11.537496000000001</v>
      </c>
      <c r="L36" s="60"/>
    </row>
    <row r="37" spans="1:12" ht="14.4">
      <c r="A37" s="50">
        <v>9</v>
      </c>
      <c r="B37" s="49" t="s">
        <v>160</v>
      </c>
      <c r="C37" s="51">
        <v>247</v>
      </c>
      <c r="D37" s="53">
        <v>2.7949999999999999</v>
      </c>
      <c r="E37" s="53" t="s">
        <v>161</v>
      </c>
      <c r="F37" s="53" t="s">
        <v>8</v>
      </c>
      <c r="G37" s="53">
        <f>327747349/1000000</f>
        <v>327.74734899999999</v>
      </c>
      <c r="H37" s="53" t="s">
        <v>162</v>
      </c>
      <c r="I37" s="53" t="s">
        <v>163</v>
      </c>
      <c r="J37" s="53">
        <v>0</v>
      </c>
      <c r="K37" s="53">
        <f>11645761/1000000</f>
        <v>11.645761</v>
      </c>
      <c r="L37" s="60"/>
    </row>
    <row r="38" spans="1:12" ht="14.4">
      <c r="A38" s="50">
        <v>10</v>
      </c>
      <c r="B38" s="49" t="s">
        <v>164</v>
      </c>
      <c r="C38" s="51">
        <v>247</v>
      </c>
      <c r="D38" s="53">
        <v>2.2599999999999998</v>
      </c>
      <c r="E38" s="53" t="s">
        <v>165</v>
      </c>
      <c r="F38" s="53" t="s">
        <v>157</v>
      </c>
      <c r="G38" s="53">
        <f>221688981/1000000</f>
        <v>221.68898100000001</v>
      </c>
      <c r="H38" s="53" t="s">
        <v>166</v>
      </c>
      <c r="I38" s="53" t="s">
        <v>167</v>
      </c>
      <c r="J38" s="53">
        <v>0</v>
      </c>
      <c r="K38" s="53">
        <f>9277472/1000000</f>
        <v>9.2774719999999995</v>
      </c>
      <c r="L38" s="60"/>
    </row>
    <row r="39" spans="1:12" ht="13.2">
      <c r="L39" s="61"/>
    </row>
    <row r="40" spans="1:12" ht="13.2">
      <c r="L40" s="61"/>
    </row>
    <row r="41" spans="1:12" ht="13.2">
      <c r="L41" s="61"/>
    </row>
    <row r="42" spans="1:12" ht="13.2">
      <c r="L42" s="61"/>
    </row>
    <row r="43" spans="1:12" ht="13.2">
      <c r="L43" s="61"/>
    </row>
    <row r="44" spans="1:12" ht="13.2">
      <c r="L44" s="61"/>
    </row>
    <row r="45" spans="1:12" ht="13.2">
      <c r="L45" s="61"/>
    </row>
    <row r="46" spans="1:12" ht="13.2">
      <c r="L46" s="61"/>
    </row>
    <row r="47" spans="1:12" ht="13.2">
      <c r="L47" s="61"/>
    </row>
    <row r="48" spans="1:12" ht="13.2">
      <c r="L48" s="61"/>
    </row>
    <row r="49" spans="12:12" ht="13.2">
      <c r="L49" s="61"/>
    </row>
    <row r="50" spans="12:12" ht="13.2">
      <c r="L50" s="61"/>
    </row>
    <row r="51" spans="12:12" ht="13.2">
      <c r="L51" s="61"/>
    </row>
    <row r="52" spans="12:12" ht="13.2">
      <c r="L52" s="61"/>
    </row>
    <row r="53" spans="12:12" ht="13.2">
      <c r="L53" s="61"/>
    </row>
    <row r="54" spans="12:12" ht="13.2">
      <c r="L54" s="61"/>
    </row>
    <row r="55" spans="12:12" ht="13.2">
      <c r="L55" s="61"/>
    </row>
    <row r="56" spans="12:12" ht="13.2">
      <c r="L56" s="61"/>
    </row>
    <row r="57" spans="12:12" ht="13.2">
      <c r="L57" s="61"/>
    </row>
    <row r="58" spans="12:12" ht="13.2">
      <c r="L58" s="61"/>
    </row>
    <row r="59" spans="12:12" ht="13.2">
      <c r="L59" s="61"/>
    </row>
    <row r="60" spans="12:12" ht="13.2">
      <c r="L60" s="61"/>
    </row>
    <row r="61" spans="12:12" ht="13.2">
      <c r="L61" s="61"/>
    </row>
    <row r="62" spans="12:12" ht="13.2">
      <c r="L62" s="61"/>
    </row>
    <row r="63" spans="12:12" ht="13.2">
      <c r="L63" s="61"/>
    </row>
    <row r="64" spans="12:12" ht="13.2">
      <c r="L64" s="61"/>
    </row>
    <row r="65" spans="12:12" ht="13.2">
      <c r="L65" s="61"/>
    </row>
    <row r="66" spans="12:12" ht="13.2">
      <c r="L66" s="61"/>
    </row>
    <row r="67" spans="12:12" ht="13.2">
      <c r="L67" s="61"/>
    </row>
    <row r="68" spans="12:12" ht="13.2">
      <c r="L68" s="61"/>
    </row>
    <row r="69" spans="12:12" ht="13.2">
      <c r="L69" s="61"/>
    </row>
    <row r="70" spans="12:12" ht="13.2">
      <c r="L70" s="61"/>
    </row>
    <row r="71" spans="12:12" ht="13.2">
      <c r="L71" s="61"/>
    </row>
    <row r="72" spans="12:12" ht="13.2">
      <c r="L72" s="61"/>
    </row>
    <row r="73" spans="12:12" ht="13.2">
      <c r="L73" s="61"/>
    </row>
    <row r="74" spans="12:12" ht="13.2">
      <c r="L74" s="61"/>
    </row>
    <row r="75" spans="12:12" ht="13.2">
      <c r="L75" s="61"/>
    </row>
    <row r="76" spans="12:12" ht="13.2">
      <c r="L76" s="61"/>
    </row>
    <row r="77" spans="12:12" ht="13.2">
      <c r="L77" s="61"/>
    </row>
    <row r="78" spans="12:12" ht="13.2">
      <c r="L78" s="61"/>
    </row>
    <row r="79" spans="12:12" ht="13.2">
      <c r="L79" s="61"/>
    </row>
    <row r="80" spans="12:12" ht="13.2">
      <c r="L80" s="61"/>
    </row>
    <row r="81" spans="12:12" ht="13.2">
      <c r="L81" s="61"/>
    </row>
    <row r="82" spans="12:12" ht="13.2">
      <c r="L82" s="61"/>
    </row>
    <row r="83" spans="12:12" ht="13.2">
      <c r="L83" s="61"/>
    </row>
    <row r="84" spans="12:12" ht="13.2">
      <c r="L84" s="61"/>
    </row>
    <row r="85" spans="12:12" ht="13.2">
      <c r="L85" s="61"/>
    </row>
    <row r="86" spans="12:12" ht="13.2">
      <c r="L86" s="61"/>
    </row>
    <row r="87" spans="12:12" ht="13.2">
      <c r="L87" s="61"/>
    </row>
    <row r="88" spans="12:12" ht="13.2">
      <c r="L88" s="61"/>
    </row>
    <row r="89" spans="12:12" ht="13.2">
      <c r="L89" s="61"/>
    </row>
    <row r="90" spans="12:12" ht="13.2">
      <c r="L90" s="61"/>
    </row>
    <row r="91" spans="12:12" ht="13.2">
      <c r="L91" s="61"/>
    </row>
    <row r="92" spans="12:12" ht="13.2">
      <c r="L92" s="61"/>
    </row>
    <row r="93" spans="12:12" ht="13.2">
      <c r="L93" s="61"/>
    </row>
    <row r="94" spans="12:12" ht="13.2">
      <c r="L94" s="61"/>
    </row>
    <row r="95" spans="12:12" ht="13.2">
      <c r="L95" s="61"/>
    </row>
    <row r="96" spans="12:12" ht="13.2">
      <c r="L96" s="61"/>
    </row>
    <row r="97" spans="12:12" ht="13.2">
      <c r="L97" s="61"/>
    </row>
    <row r="98" spans="12:12" ht="13.2">
      <c r="L98" s="61"/>
    </row>
    <row r="99" spans="12:12" ht="13.2">
      <c r="L99" s="61"/>
    </row>
    <row r="100" spans="12:12" ht="13.2">
      <c r="L100" s="61"/>
    </row>
    <row r="101" spans="12:12" ht="13.2">
      <c r="L101" s="61"/>
    </row>
    <row r="102" spans="12:12" ht="13.2">
      <c r="L102" s="61"/>
    </row>
    <row r="103" spans="12:12" ht="13.2">
      <c r="L103" s="61"/>
    </row>
    <row r="104" spans="12:12" ht="13.2">
      <c r="L104" s="61"/>
    </row>
    <row r="105" spans="12:12" ht="13.2">
      <c r="L105" s="61"/>
    </row>
    <row r="106" spans="12:12" ht="13.2">
      <c r="L106" s="61"/>
    </row>
    <row r="107" spans="12:12" ht="13.2">
      <c r="L107" s="61"/>
    </row>
    <row r="108" spans="12:12" ht="13.2">
      <c r="L108" s="61"/>
    </row>
    <row r="109" spans="12:12" ht="13.2">
      <c r="L109" s="61"/>
    </row>
    <row r="110" spans="12:12" ht="13.2">
      <c r="L110" s="61"/>
    </row>
    <row r="111" spans="12:12" ht="13.2">
      <c r="L111" s="61"/>
    </row>
    <row r="112" spans="12:12" ht="13.2">
      <c r="L112" s="61"/>
    </row>
    <row r="113" spans="12:12" ht="13.2">
      <c r="L113" s="61"/>
    </row>
    <row r="114" spans="12:12" ht="13.2">
      <c r="L114" s="61"/>
    </row>
    <row r="115" spans="12:12" ht="13.2">
      <c r="L115" s="61"/>
    </row>
    <row r="116" spans="12:12" ht="13.2">
      <c r="L116" s="61"/>
    </row>
    <row r="117" spans="12:12" ht="13.2">
      <c r="L117" s="61"/>
    </row>
    <row r="118" spans="12:12" ht="13.2">
      <c r="L118" s="61"/>
    </row>
    <row r="119" spans="12:12" ht="13.2">
      <c r="L119" s="61"/>
    </row>
    <row r="120" spans="12:12" ht="13.2">
      <c r="L120" s="61"/>
    </row>
    <row r="121" spans="12:12" ht="13.2">
      <c r="L121" s="61"/>
    </row>
    <row r="122" spans="12:12" ht="13.2">
      <c r="L122" s="61"/>
    </row>
    <row r="123" spans="12:12" ht="13.2">
      <c r="L123" s="61"/>
    </row>
    <row r="124" spans="12:12" ht="13.2">
      <c r="L124" s="61"/>
    </row>
    <row r="125" spans="12:12" ht="13.2">
      <c r="L125" s="61"/>
    </row>
    <row r="126" spans="12:12" ht="13.2">
      <c r="L126" s="61"/>
    </row>
    <row r="127" spans="12:12" ht="13.2">
      <c r="L127" s="61"/>
    </row>
    <row r="128" spans="12:12" ht="13.2">
      <c r="L128" s="61"/>
    </row>
    <row r="129" spans="12:12" ht="13.2">
      <c r="L129" s="61"/>
    </row>
    <row r="130" spans="12:12" ht="13.2">
      <c r="L130" s="61"/>
    </row>
    <row r="131" spans="12:12" ht="13.2">
      <c r="L131" s="61"/>
    </row>
    <row r="132" spans="12:12" ht="13.2">
      <c r="L132" s="61"/>
    </row>
    <row r="133" spans="12:12" ht="13.2">
      <c r="L133" s="61"/>
    </row>
    <row r="134" spans="12:12" ht="13.2">
      <c r="L134" s="61"/>
    </row>
    <row r="135" spans="12:12" ht="13.2">
      <c r="L135" s="61"/>
    </row>
    <row r="136" spans="12:12" ht="13.2">
      <c r="L136" s="61"/>
    </row>
    <row r="137" spans="12:12" ht="13.2">
      <c r="L137" s="61"/>
    </row>
    <row r="138" spans="12:12" ht="13.2">
      <c r="L138" s="61"/>
    </row>
    <row r="139" spans="12:12" ht="13.2">
      <c r="L139" s="61"/>
    </row>
    <row r="140" spans="12:12" ht="13.2">
      <c r="L140" s="61"/>
    </row>
    <row r="141" spans="12:12" ht="13.2">
      <c r="L141" s="61"/>
    </row>
    <row r="142" spans="12:12" ht="13.2">
      <c r="L142" s="61"/>
    </row>
    <row r="143" spans="12:12" ht="13.2">
      <c r="L143" s="61"/>
    </row>
    <row r="144" spans="12:12" ht="13.2">
      <c r="L144" s="61"/>
    </row>
    <row r="145" spans="12:12" ht="13.2">
      <c r="L145" s="61"/>
    </row>
    <row r="146" spans="12:12" ht="13.2">
      <c r="L146" s="61"/>
    </row>
    <row r="147" spans="12:12" ht="13.2">
      <c r="L147" s="61"/>
    </row>
    <row r="148" spans="12:12" ht="13.2">
      <c r="L148" s="61"/>
    </row>
    <row r="149" spans="12:12" ht="13.2">
      <c r="L149" s="61"/>
    </row>
    <row r="150" spans="12:12" ht="13.2">
      <c r="L150" s="61"/>
    </row>
    <row r="151" spans="12:12" ht="13.2">
      <c r="L151" s="61"/>
    </row>
    <row r="152" spans="12:12" ht="13.2">
      <c r="L152" s="61"/>
    </row>
    <row r="153" spans="12:12" ht="13.2">
      <c r="L153" s="61"/>
    </row>
    <row r="154" spans="12:12" ht="13.2">
      <c r="L154" s="61"/>
    </row>
    <row r="155" spans="12:12" ht="13.2">
      <c r="L155" s="61"/>
    </row>
    <row r="156" spans="12:12" ht="13.2">
      <c r="L156" s="61"/>
    </row>
    <row r="157" spans="12:12" ht="13.2">
      <c r="L157" s="61"/>
    </row>
    <row r="158" spans="12:12" ht="13.2">
      <c r="L158" s="61"/>
    </row>
    <row r="159" spans="12:12" ht="13.2">
      <c r="L159" s="61"/>
    </row>
    <row r="160" spans="12:12" ht="13.2">
      <c r="L160" s="61"/>
    </row>
    <row r="161" spans="12:12" ht="13.2">
      <c r="L161" s="61"/>
    </row>
    <row r="162" spans="12:12" ht="13.2">
      <c r="L162" s="61"/>
    </row>
    <row r="163" spans="12:12" ht="13.2">
      <c r="L163" s="61"/>
    </row>
    <row r="164" spans="12:12" ht="13.2">
      <c r="L164" s="61"/>
    </row>
    <row r="165" spans="12:12" ht="13.2">
      <c r="L165" s="61"/>
    </row>
    <row r="166" spans="12:12" ht="13.2">
      <c r="L166" s="61"/>
    </row>
    <row r="167" spans="12:12" ht="13.2">
      <c r="L167" s="61"/>
    </row>
    <row r="168" spans="12:12" ht="13.2">
      <c r="L168" s="61"/>
    </row>
    <row r="169" spans="12:12" ht="13.2">
      <c r="L169" s="61"/>
    </row>
    <row r="170" spans="12:12" ht="13.2">
      <c r="L170" s="61"/>
    </row>
    <row r="171" spans="12:12" ht="13.2">
      <c r="L171" s="61"/>
    </row>
    <row r="172" spans="12:12" ht="13.2">
      <c r="L172" s="61"/>
    </row>
    <row r="173" spans="12:12" ht="13.2">
      <c r="L173" s="61"/>
    </row>
    <row r="174" spans="12:12" ht="13.2">
      <c r="L174" s="61"/>
    </row>
    <row r="175" spans="12:12" ht="13.2">
      <c r="L175" s="61"/>
    </row>
    <row r="176" spans="12:12" ht="13.2">
      <c r="L176" s="61"/>
    </row>
    <row r="177" spans="12:12" ht="13.2">
      <c r="L177" s="61"/>
    </row>
    <row r="178" spans="12:12" ht="13.2">
      <c r="L178" s="61"/>
    </row>
    <row r="179" spans="12:12" ht="13.2">
      <c r="L179" s="61"/>
    </row>
    <row r="180" spans="12:12" ht="13.2">
      <c r="L180" s="61"/>
    </row>
    <row r="181" spans="12:12" ht="13.2">
      <c r="L181" s="61"/>
    </row>
    <row r="182" spans="12:12" ht="13.2">
      <c r="L182" s="61"/>
    </row>
    <row r="183" spans="12:12" ht="13.2">
      <c r="L183" s="61"/>
    </row>
    <row r="184" spans="12:12" ht="13.2">
      <c r="L184" s="61"/>
    </row>
    <row r="185" spans="12:12" ht="13.2">
      <c r="L185" s="61"/>
    </row>
    <row r="186" spans="12:12" ht="13.2">
      <c r="L186" s="61"/>
    </row>
    <row r="187" spans="12:12" ht="13.2">
      <c r="L187" s="61"/>
    </row>
    <row r="188" spans="12:12" ht="13.2">
      <c r="L188" s="61"/>
    </row>
    <row r="189" spans="12:12" ht="13.2">
      <c r="L189" s="61"/>
    </row>
    <row r="190" spans="12:12" ht="13.2">
      <c r="L190" s="61"/>
    </row>
    <row r="191" spans="12:12" ht="13.2">
      <c r="L191" s="61"/>
    </row>
    <row r="192" spans="12:12" ht="13.2">
      <c r="L192" s="61"/>
    </row>
    <row r="193" spans="12:12" ht="13.2">
      <c r="L193" s="61"/>
    </row>
    <row r="194" spans="12:12" ht="13.2">
      <c r="L194" s="61"/>
    </row>
    <row r="195" spans="12:12" ht="13.2">
      <c r="L195" s="61"/>
    </row>
    <row r="196" spans="12:12" ht="13.2">
      <c r="L196" s="61"/>
    </row>
    <row r="197" spans="12:12" ht="13.2">
      <c r="L197" s="61"/>
    </row>
    <row r="198" spans="12:12" ht="13.2">
      <c r="L198" s="61"/>
    </row>
    <row r="199" spans="12:12" ht="13.2">
      <c r="L199" s="61"/>
    </row>
    <row r="200" spans="12:12" ht="13.2">
      <c r="L200" s="61"/>
    </row>
    <row r="201" spans="12:12" ht="13.2">
      <c r="L201" s="61"/>
    </row>
    <row r="202" spans="12:12" ht="13.2">
      <c r="L202" s="61"/>
    </row>
    <row r="203" spans="12:12" ht="13.2">
      <c r="L203" s="61"/>
    </row>
    <row r="204" spans="12:12" ht="13.2">
      <c r="L204" s="61"/>
    </row>
    <row r="205" spans="12:12" ht="13.2">
      <c r="L205" s="61"/>
    </row>
    <row r="206" spans="12:12" ht="13.2">
      <c r="L206" s="61"/>
    </row>
    <row r="207" spans="12:12" ht="13.2">
      <c r="L207" s="61"/>
    </row>
    <row r="208" spans="12:12" ht="13.2">
      <c r="L208" s="61"/>
    </row>
    <row r="209" spans="12:12" ht="13.2">
      <c r="L209" s="61"/>
    </row>
    <row r="210" spans="12:12" ht="13.2">
      <c r="L210" s="61"/>
    </row>
    <row r="211" spans="12:12" ht="13.2">
      <c r="L211" s="61"/>
    </row>
    <row r="212" spans="12:12" ht="13.2">
      <c r="L212" s="61"/>
    </row>
    <row r="213" spans="12:12" ht="13.2">
      <c r="L213" s="61"/>
    </row>
    <row r="214" spans="12:12" ht="13.2">
      <c r="L214" s="61"/>
    </row>
    <row r="215" spans="12:12" ht="13.2">
      <c r="L215" s="61"/>
    </row>
    <row r="216" spans="12:12" ht="13.2">
      <c r="L216" s="61"/>
    </row>
    <row r="217" spans="12:12" ht="13.2">
      <c r="L217" s="61"/>
    </row>
    <row r="218" spans="12:12" ht="13.2">
      <c r="L218" s="61"/>
    </row>
    <row r="219" spans="12:12" ht="13.2">
      <c r="L219" s="61"/>
    </row>
    <row r="220" spans="12:12" ht="13.2">
      <c r="L220" s="61"/>
    </row>
    <row r="221" spans="12:12" ht="13.2">
      <c r="L221" s="61"/>
    </row>
    <row r="222" spans="12:12" ht="13.2">
      <c r="L222" s="61"/>
    </row>
    <row r="223" spans="12:12" ht="13.2">
      <c r="L223" s="61"/>
    </row>
    <row r="224" spans="12:12" ht="13.2">
      <c r="L224" s="61"/>
    </row>
    <row r="225" spans="12:12" ht="13.2">
      <c r="L225" s="61"/>
    </row>
    <row r="226" spans="12:12" ht="13.2">
      <c r="L226" s="61"/>
    </row>
    <row r="227" spans="12:12" ht="13.2">
      <c r="L227" s="61"/>
    </row>
    <row r="228" spans="12:12" ht="13.2">
      <c r="L228" s="61"/>
    </row>
    <row r="229" spans="12:12" ht="13.2">
      <c r="L229" s="61"/>
    </row>
    <row r="230" spans="12:12" ht="13.2">
      <c r="L230" s="61"/>
    </row>
    <row r="231" spans="12:12" ht="13.2">
      <c r="L231" s="61"/>
    </row>
    <row r="232" spans="12:12" ht="13.2">
      <c r="L232" s="61"/>
    </row>
    <row r="233" spans="12:12" ht="13.2">
      <c r="L233" s="61"/>
    </row>
    <row r="234" spans="12:12" ht="13.2">
      <c r="L234" s="61"/>
    </row>
    <row r="235" spans="12:12" ht="13.2">
      <c r="L235" s="61"/>
    </row>
    <row r="236" spans="12:12" ht="13.2">
      <c r="L236" s="61"/>
    </row>
    <row r="237" spans="12:12" ht="13.2">
      <c r="L237" s="61"/>
    </row>
    <row r="238" spans="12:12" ht="13.2">
      <c r="L238" s="61"/>
    </row>
    <row r="239" spans="12:12" ht="13.2">
      <c r="L239" s="61"/>
    </row>
    <row r="240" spans="12:12" ht="13.2">
      <c r="L240" s="61"/>
    </row>
    <row r="241" spans="12:12" ht="13.2">
      <c r="L241" s="61"/>
    </row>
    <row r="242" spans="12:12" ht="13.2">
      <c r="L242" s="61"/>
    </row>
    <row r="243" spans="12:12" ht="13.2">
      <c r="L243" s="61"/>
    </row>
    <row r="244" spans="12:12" ht="13.2">
      <c r="L244" s="61"/>
    </row>
    <row r="245" spans="12:12" ht="13.2">
      <c r="L245" s="61"/>
    </row>
    <row r="246" spans="12:12" ht="13.2">
      <c r="L246" s="61"/>
    </row>
    <row r="247" spans="12:12" ht="13.2">
      <c r="L247" s="61"/>
    </row>
    <row r="248" spans="12:12" ht="13.2">
      <c r="L248" s="61"/>
    </row>
    <row r="249" spans="12:12" ht="13.2">
      <c r="L249" s="61"/>
    </row>
    <row r="250" spans="12:12" ht="13.2">
      <c r="L250" s="61"/>
    </row>
    <row r="251" spans="12:12" ht="13.2">
      <c r="L251" s="61"/>
    </row>
    <row r="252" spans="12:12" ht="13.2">
      <c r="L252" s="61"/>
    </row>
    <row r="253" spans="12:12" ht="13.2">
      <c r="L253" s="61"/>
    </row>
    <row r="254" spans="12:12" ht="13.2">
      <c r="L254" s="61"/>
    </row>
    <row r="255" spans="12:12" ht="13.2">
      <c r="L255" s="61"/>
    </row>
    <row r="256" spans="12:12" ht="13.2">
      <c r="L256" s="61"/>
    </row>
    <row r="257" spans="12:12" ht="13.2">
      <c r="L257" s="61"/>
    </row>
    <row r="258" spans="12:12" ht="13.2">
      <c r="L258" s="61"/>
    </row>
    <row r="259" spans="12:12" ht="13.2">
      <c r="L259" s="61"/>
    </row>
    <row r="260" spans="12:12" ht="13.2">
      <c r="L260" s="61"/>
    </row>
    <row r="261" spans="12:12" ht="13.2">
      <c r="L261" s="61"/>
    </row>
    <row r="262" spans="12:12" ht="13.2">
      <c r="L262" s="61"/>
    </row>
    <row r="263" spans="12:12" ht="13.2">
      <c r="L263" s="61"/>
    </row>
    <row r="264" spans="12:12" ht="13.2">
      <c r="L264" s="61"/>
    </row>
    <row r="265" spans="12:12" ht="13.2">
      <c r="L265" s="61"/>
    </row>
    <row r="266" spans="12:12" ht="13.2">
      <c r="L266" s="61"/>
    </row>
    <row r="267" spans="12:12" ht="13.2">
      <c r="L267" s="61"/>
    </row>
    <row r="268" spans="12:12" ht="13.2">
      <c r="L268" s="61"/>
    </row>
    <row r="269" spans="12:12" ht="13.2">
      <c r="L269" s="61"/>
    </row>
    <row r="270" spans="12:12" ht="13.2">
      <c r="L270" s="61"/>
    </row>
    <row r="271" spans="12:12" ht="13.2">
      <c r="L271" s="61"/>
    </row>
    <row r="272" spans="12:12" ht="13.2">
      <c r="L272" s="61"/>
    </row>
    <row r="273" spans="12:12" ht="13.2">
      <c r="L273" s="61"/>
    </row>
    <row r="274" spans="12:12" ht="13.2">
      <c r="L274" s="61"/>
    </row>
    <row r="275" spans="12:12" ht="13.2">
      <c r="L275" s="61"/>
    </row>
    <row r="276" spans="12:12" ht="13.2">
      <c r="L276" s="61"/>
    </row>
    <row r="277" spans="12:12" ht="13.2">
      <c r="L277" s="61"/>
    </row>
    <row r="278" spans="12:12" ht="13.2">
      <c r="L278" s="61"/>
    </row>
    <row r="279" spans="12:12" ht="13.2">
      <c r="L279" s="61"/>
    </row>
    <row r="280" spans="12:12" ht="13.2">
      <c r="L280" s="61"/>
    </row>
    <row r="281" spans="12:12" ht="13.2">
      <c r="L281" s="61"/>
    </row>
    <row r="282" spans="12:12" ht="13.2">
      <c r="L282" s="61"/>
    </row>
    <row r="283" spans="12:12" ht="13.2">
      <c r="L283" s="61"/>
    </row>
    <row r="284" spans="12:12" ht="13.2">
      <c r="L284" s="61"/>
    </row>
    <row r="285" spans="12:12" ht="13.2">
      <c r="L285" s="61"/>
    </row>
    <row r="286" spans="12:12" ht="13.2">
      <c r="L286" s="61"/>
    </row>
    <row r="287" spans="12:12" ht="13.2">
      <c r="L287" s="61"/>
    </row>
    <row r="288" spans="12:12" ht="13.2">
      <c r="L288" s="61"/>
    </row>
    <row r="289" spans="12:12" ht="13.2">
      <c r="L289" s="61"/>
    </row>
    <row r="290" spans="12:12" ht="13.2">
      <c r="L290" s="61"/>
    </row>
    <row r="291" spans="12:12" ht="13.2">
      <c r="L291" s="61"/>
    </row>
    <row r="292" spans="12:12" ht="13.2">
      <c r="L292" s="61"/>
    </row>
    <row r="293" spans="12:12" ht="13.2">
      <c r="L293" s="61"/>
    </row>
    <row r="294" spans="12:12" ht="13.2">
      <c r="L294" s="61"/>
    </row>
    <row r="295" spans="12:12" ht="13.2">
      <c r="L295" s="61"/>
    </row>
    <row r="296" spans="12:12" ht="13.2">
      <c r="L296" s="61"/>
    </row>
    <row r="297" spans="12:12" ht="13.2">
      <c r="L297" s="61"/>
    </row>
    <row r="298" spans="12:12" ht="13.2">
      <c r="L298" s="61"/>
    </row>
    <row r="299" spans="12:12" ht="13.2">
      <c r="L299" s="61"/>
    </row>
    <row r="300" spans="12:12" ht="13.2">
      <c r="L300" s="61"/>
    </row>
    <row r="301" spans="12:12" ht="13.2">
      <c r="L301" s="61"/>
    </row>
    <row r="302" spans="12:12" ht="13.2">
      <c r="L302" s="61"/>
    </row>
    <row r="303" spans="12:12" ht="13.2">
      <c r="L303" s="61"/>
    </row>
    <row r="304" spans="12:12" ht="13.2">
      <c r="L304" s="61"/>
    </row>
    <row r="305" spans="12:12" ht="13.2">
      <c r="L305" s="61"/>
    </row>
    <row r="306" spans="12:12" ht="13.2">
      <c r="L306" s="61"/>
    </row>
    <row r="307" spans="12:12" ht="13.2">
      <c r="L307" s="61"/>
    </row>
    <row r="308" spans="12:12" ht="13.2">
      <c r="L308" s="61"/>
    </row>
    <row r="309" spans="12:12" ht="13.2">
      <c r="L309" s="61"/>
    </row>
    <row r="310" spans="12:12" ht="13.2">
      <c r="L310" s="61"/>
    </row>
    <row r="311" spans="12:12" ht="13.2">
      <c r="L311" s="61"/>
    </row>
    <row r="312" spans="12:12" ht="13.2">
      <c r="L312" s="61"/>
    </row>
    <row r="313" spans="12:12" ht="13.2">
      <c r="L313" s="61"/>
    </row>
    <row r="314" spans="12:12" ht="13.2">
      <c r="L314" s="61"/>
    </row>
    <row r="315" spans="12:12" ht="13.2">
      <c r="L315" s="61"/>
    </row>
    <row r="316" spans="12:12" ht="13.2">
      <c r="L316" s="61"/>
    </row>
    <row r="317" spans="12:12" ht="13.2">
      <c r="L317" s="61"/>
    </row>
    <row r="318" spans="12:12" ht="13.2">
      <c r="L318" s="61"/>
    </row>
    <row r="319" spans="12:12" ht="13.2">
      <c r="L319" s="61"/>
    </row>
    <row r="320" spans="12:12" ht="13.2">
      <c r="L320" s="61"/>
    </row>
    <row r="321" spans="12:12" ht="13.2">
      <c r="L321" s="61"/>
    </row>
    <row r="322" spans="12:12" ht="13.2">
      <c r="L322" s="61"/>
    </row>
    <row r="323" spans="12:12" ht="13.2">
      <c r="L323" s="61"/>
    </row>
    <row r="324" spans="12:12" ht="13.2">
      <c r="L324" s="61"/>
    </row>
    <row r="325" spans="12:12" ht="13.2">
      <c r="L325" s="61"/>
    </row>
    <row r="326" spans="12:12" ht="13.2">
      <c r="L326" s="61"/>
    </row>
    <row r="327" spans="12:12" ht="13.2">
      <c r="L327" s="61"/>
    </row>
    <row r="328" spans="12:12" ht="13.2">
      <c r="L328" s="61"/>
    </row>
    <row r="329" spans="12:12" ht="13.2">
      <c r="L329" s="61"/>
    </row>
    <row r="330" spans="12:12" ht="13.2">
      <c r="L330" s="61"/>
    </row>
    <row r="331" spans="12:12" ht="13.2">
      <c r="L331" s="61"/>
    </row>
    <row r="332" spans="12:12" ht="13.2">
      <c r="L332" s="61"/>
    </row>
    <row r="333" spans="12:12" ht="13.2">
      <c r="L333" s="61"/>
    </row>
    <row r="334" spans="12:12" ht="13.2">
      <c r="L334" s="61"/>
    </row>
    <row r="335" spans="12:12" ht="13.2">
      <c r="L335" s="61"/>
    </row>
    <row r="336" spans="12:12" ht="13.2">
      <c r="L336" s="61"/>
    </row>
    <row r="337" spans="12:12" ht="13.2">
      <c r="L337" s="61"/>
    </row>
    <row r="338" spans="12:12" ht="13.2">
      <c r="L338" s="61"/>
    </row>
    <row r="339" spans="12:12" ht="13.2">
      <c r="L339" s="61"/>
    </row>
    <row r="340" spans="12:12" ht="13.2">
      <c r="L340" s="61"/>
    </row>
    <row r="341" spans="12:12" ht="13.2">
      <c r="L341" s="61"/>
    </row>
    <row r="342" spans="12:12" ht="13.2">
      <c r="L342" s="61"/>
    </row>
    <row r="343" spans="12:12" ht="13.2">
      <c r="L343" s="61"/>
    </row>
    <row r="344" spans="12:12" ht="13.2">
      <c r="L344" s="61"/>
    </row>
    <row r="345" spans="12:12" ht="13.2">
      <c r="L345" s="61"/>
    </row>
    <row r="346" spans="12:12" ht="13.2">
      <c r="L346" s="61"/>
    </row>
    <row r="347" spans="12:12" ht="13.2">
      <c r="L347" s="61"/>
    </row>
    <row r="348" spans="12:12" ht="13.2">
      <c r="L348" s="61"/>
    </row>
    <row r="349" spans="12:12" ht="13.2">
      <c r="L349" s="61"/>
    </row>
    <row r="350" spans="12:12" ht="13.2">
      <c r="L350" s="61"/>
    </row>
    <row r="351" spans="12:12" ht="13.2">
      <c r="L351" s="61"/>
    </row>
    <row r="352" spans="12:12" ht="13.2">
      <c r="L352" s="61"/>
    </row>
    <row r="353" spans="12:12" ht="13.2">
      <c r="L353" s="61"/>
    </row>
    <row r="354" spans="12:12" ht="13.2">
      <c r="L354" s="61"/>
    </row>
    <row r="355" spans="12:12" ht="13.2">
      <c r="L355" s="61"/>
    </row>
    <row r="356" spans="12:12" ht="13.2">
      <c r="L356" s="61"/>
    </row>
    <row r="357" spans="12:12" ht="13.2">
      <c r="L357" s="61"/>
    </row>
    <row r="358" spans="12:12" ht="13.2">
      <c r="L358" s="61"/>
    </row>
    <row r="359" spans="12:12" ht="13.2">
      <c r="L359" s="61"/>
    </row>
    <row r="360" spans="12:12" ht="13.2">
      <c r="L360" s="61"/>
    </row>
    <row r="361" spans="12:12" ht="13.2">
      <c r="L361" s="61"/>
    </row>
    <row r="362" spans="12:12" ht="13.2">
      <c r="L362" s="61"/>
    </row>
    <row r="363" spans="12:12" ht="13.2">
      <c r="L363" s="61"/>
    </row>
    <row r="364" spans="12:12" ht="13.2">
      <c r="L364" s="61"/>
    </row>
    <row r="365" spans="12:12" ht="13.2">
      <c r="L365" s="61"/>
    </row>
    <row r="366" spans="12:12" ht="13.2">
      <c r="L366" s="61"/>
    </row>
    <row r="367" spans="12:12" ht="13.2">
      <c r="L367" s="61"/>
    </row>
    <row r="368" spans="12:12" ht="13.2">
      <c r="L368" s="61"/>
    </row>
    <row r="369" spans="12:12" ht="13.2">
      <c r="L369" s="61"/>
    </row>
    <row r="370" spans="12:12" ht="13.2">
      <c r="L370" s="61"/>
    </row>
    <row r="371" spans="12:12" ht="13.2">
      <c r="L371" s="61"/>
    </row>
    <row r="372" spans="12:12" ht="13.2">
      <c r="L372" s="61"/>
    </row>
    <row r="373" spans="12:12" ht="13.2">
      <c r="L373" s="61"/>
    </row>
    <row r="374" spans="12:12" ht="13.2">
      <c r="L374" s="61"/>
    </row>
    <row r="375" spans="12:12" ht="13.2">
      <c r="L375" s="61"/>
    </row>
    <row r="376" spans="12:12" ht="13.2">
      <c r="L376" s="61"/>
    </row>
    <row r="377" spans="12:12" ht="13.2">
      <c r="L377" s="61"/>
    </row>
    <row r="378" spans="12:12" ht="13.2">
      <c r="L378" s="61"/>
    </row>
    <row r="379" spans="12:12" ht="13.2">
      <c r="L379" s="61"/>
    </row>
    <row r="380" spans="12:12" ht="13.2">
      <c r="L380" s="61"/>
    </row>
    <row r="381" spans="12:12" ht="13.2">
      <c r="L381" s="61"/>
    </row>
    <row r="382" spans="12:12" ht="13.2">
      <c r="L382" s="61"/>
    </row>
    <row r="383" spans="12:12" ht="13.2">
      <c r="L383" s="61"/>
    </row>
    <row r="384" spans="12:12" ht="13.2">
      <c r="L384" s="61"/>
    </row>
    <row r="385" spans="12:12" ht="13.2">
      <c r="L385" s="61"/>
    </row>
    <row r="386" spans="12:12" ht="13.2">
      <c r="L386" s="61"/>
    </row>
    <row r="387" spans="12:12" ht="13.2">
      <c r="L387" s="61"/>
    </row>
    <row r="388" spans="12:12" ht="13.2">
      <c r="L388" s="61"/>
    </row>
    <row r="389" spans="12:12" ht="13.2">
      <c r="L389" s="61"/>
    </row>
    <row r="390" spans="12:12" ht="13.2">
      <c r="L390" s="61"/>
    </row>
    <row r="391" spans="12:12" ht="13.2">
      <c r="L391" s="61"/>
    </row>
    <row r="392" spans="12:12" ht="13.2">
      <c r="L392" s="61"/>
    </row>
    <row r="393" spans="12:12" ht="13.2">
      <c r="L393" s="61"/>
    </row>
    <row r="394" spans="12:12" ht="13.2">
      <c r="L394" s="61"/>
    </row>
    <row r="395" spans="12:12" ht="13.2">
      <c r="L395" s="61"/>
    </row>
    <row r="396" spans="12:12" ht="13.2">
      <c r="L396" s="61"/>
    </row>
    <row r="397" spans="12:12" ht="13.2">
      <c r="L397" s="61"/>
    </row>
    <row r="398" spans="12:12" ht="13.2">
      <c r="L398" s="61"/>
    </row>
    <row r="399" spans="12:12" ht="13.2">
      <c r="L399" s="61"/>
    </row>
    <row r="400" spans="12:12" ht="13.2">
      <c r="L400" s="61"/>
    </row>
    <row r="401" spans="12:12" ht="13.2">
      <c r="L401" s="61"/>
    </row>
    <row r="402" spans="12:12" ht="13.2">
      <c r="L402" s="61"/>
    </row>
    <row r="403" spans="12:12" ht="13.2">
      <c r="L403" s="61"/>
    </row>
    <row r="404" spans="12:12" ht="13.2">
      <c r="L404" s="61"/>
    </row>
    <row r="405" spans="12:12" ht="13.2">
      <c r="L405" s="61"/>
    </row>
    <row r="406" spans="12:12" ht="13.2">
      <c r="L406" s="61"/>
    </row>
    <row r="407" spans="12:12" ht="13.2">
      <c r="L407" s="61"/>
    </row>
    <row r="408" spans="12:12" ht="13.2">
      <c r="L408" s="61"/>
    </row>
    <row r="409" spans="12:12" ht="13.2">
      <c r="L409" s="61"/>
    </row>
    <row r="410" spans="12:12" ht="13.2">
      <c r="L410" s="61"/>
    </row>
    <row r="411" spans="12:12" ht="13.2">
      <c r="L411" s="61"/>
    </row>
    <row r="412" spans="12:12" ht="13.2">
      <c r="L412" s="61"/>
    </row>
    <row r="413" spans="12:12" ht="13.2">
      <c r="L413" s="61"/>
    </row>
    <row r="414" spans="12:12" ht="13.2">
      <c r="L414" s="61"/>
    </row>
    <row r="415" spans="12:12" ht="13.2">
      <c r="L415" s="61"/>
    </row>
    <row r="416" spans="12:12" ht="13.2">
      <c r="L416" s="61"/>
    </row>
    <row r="417" spans="12:12" ht="13.2">
      <c r="L417" s="61"/>
    </row>
    <row r="418" spans="12:12" ht="13.2">
      <c r="L418" s="61"/>
    </row>
    <row r="419" spans="12:12" ht="13.2">
      <c r="L419" s="61"/>
    </row>
    <row r="420" spans="12:12" ht="13.2">
      <c r="L420" s="61"/>
    </row>
    <row r="421" spans="12:12" ht="13.2">
      <c r="L421" s="61"/>
    </row>
    <row r="422" spans="12:12" ht="13.2">
      <c r="L422" s="61"/>
    </row>
    <row r="423" spans="12:12" ht="13.2">
      <c r="L423" s="61"/>
    </row>
    <row r="424" spans="12:12" ht="13.2">
      <c r="L424" s="61"/>
    </row>
    <row r="425" spans="12:12" ht="13.2">
      <c r="L425" s="61"/>
    </row>
    <row r="426" spans="12:12" ht="13.2">
      <c r="L426" s="61"/>
    </row>
    <row r="427" spans="12:12" ht="13.2">
      <c r="L427" s="61"/>
    </row>
    <row r="428" spans="12:12" ht="13.2">
      <c r="L428" s="61"/>
    </row>
    <row r="429" spans="12:12" ht="13.2">
      <c r="L429" s="61"/>
    </row>
    <row r="430" spans="12:12" ht="13.2">
      <c r="L430" s="61"/>
    </row>
    <row r="431" spans="12:12" ht="13.2">
      <c r="L431" s="61"/>
    </row>
    <row r="432" spans="12:12" ht="13.2">
      <c r="L432" s="61"/>
    </row>
    <row r="433" spans="12:12" ht="13.2">
      <c r="L433" s="61"/>
    </row>
    <row r="434" spans="12:12" ht="13.2">
      <c r="L434" s="61"/>
    </row>
    <row r="435" spans="12:12" ht="13.2">
      <c r="L435" s="61"/>
    </row>
    <row r="436" spans="12:12" ht="13.2">
      <c r="L436" s="61"/>
    </row>
    <row r="437" spans="12:12" ht="13.2">
      <c r="L437" s="61"/>
    </row>
    <row r="438" spans="12:12" ht="13.2">
      <c r="L438" s="61"/>
    </row>
    <row r="439" spans="12:12" ht="13.2">
      <c r="L439" s="61"/>
    </row>
    <row r="440" spans="12:12" ht="13.2">
      <c r="L440" s="61"/>
    </row>
    <row r="441" spans="12:12" ht="13.2">
      <c r="L441" s="61"/>
    </row>
    <row r="442" spans="12:12" ht="13.2">
      <c r="L442" s="61"/>
    </row>
    <row r="443" spans="12:12" ht="13.2">
      <c r="L443" s="61"/>
    </row>
    <row r="444" spans="12:12" ht="13.2">
      <c r="L444" s="61"/>
    </row>
    <row r="445" spans="12:12" ht="13.2">
      <c r="L445" s="61"/>
    </row>
    <row r="446" spans="12:12" ht="13.2">
      <c r="L446" s="61"/>
    </row>
    <row r="447" spans="12:12" ht="13.2">
      <c r="L447" s="61"/>
    </row>
    <row r="448" spans="12:12" ht="13.2">
      <c r="L448" s="61"/>
    </row>
    <row r="449" spans="12:12" ht="13.2">
      <c r="L449" s="61"/>
    </row>
    <row r="450" spans="12:12" ht="13.2">
      <c r="L450" s="61"/>
    </row>
    <row r="451" spans="12:12" ht="13.2">
      <c r="L451" s="61"/>
    </row>
    <row r="452" spans="12:12" ht="13.2">
      <c r="L452" s="61"/>
    </row>
    <row r="453" spans="12:12" ht="13.2">
      <c r="L453" s="61"/>
    </row>
    <row r="454" spans="12:12" ht="13.2">
      <c r="L454" s="61"/>
    </row>
    <row r="455" spans="12:12" ht="13.2">
      <c r="L455" s="61"/>
    </row>
    <row r="456" spans="12:12" ht="13.2">
      <c r="L456" s="61"/>
    </row>
    <row r="457" spans="12:12" ht="13.2">
      <c r="L457" s="61"/>
    </row>
    <row r="458" spans="12:12" ht="13.2">
      <c r="L458" s="61"/>
    </row>
    <row r="459" spans="12:12" ht="13.2">
      <c r="L459" s="61"/>
    </row>
    <row r="460" spans="12:12" ht="13.2">
      <c r="L460" s="61"/>
    </row>
    <row r="461" spans="12:12" ht="13.2">
      <c r="L461" s="61"/>
    </row>
    <row r="462" spans="12:12" ht="13.2">
      <c r="L462" s="61"/>
    </row>
    <row r="463" spans="12:12" ht="13.2">
      <c r="L463" s="61"/>
    </row>
    <row r="464" spans="12:12" ht="13.2">
      <c r="L464" s="61"/>
    </row>
    <row r="465" spans="12:12" ht="13.2">
      <c r="L465" s="61"/>
    </row>
    <row r="466" spans="12:12" ht="13.2">
      <c r="L466" s="61"/>
    </row>
    <row r="467" spans="12:12" ht="13.2">
      <c r="L467" s="61"/>
    </row>
    <row r="468" spans="12:12" ht="13.2">
      <c r="L468" s="61"/>
    </row>
    <row r="469" spans="12:12" ht="13.2">
      <c r="L469" s="61"/>
    </row>
    <row r="470" spans="12:12" ht="13.2">
      <c r="L470" s="61"/>
    </row>
    <row r="471" spans="12:12" ht="13.2">
      <c r="L471" s="61"/>
    </row>
    <row r="472" spans="12:12" ht="13.2">
      <c r="L472" s="61"/>
    </row>
    <row r="473" spans="12:12" ht="13.2">
      <c r="L473" s="61"/>
    </row>
    <row r="474" spans="12:12" ht="13.2">
      <c r="L474" s="61"/>
    </row>
    <row r="475" spans="12:12" ht="13.2">
      <c r="L475" s="61"/>
    </row>
    <row r="476" spans="12:12" ht="13.2">
      <c r="L476" s="61"/>
    </row>
    <row r="477" spans="12:12" ht="13.2">
      <c r="L477" s="61"/>
    </row>
    <row r="478" spans="12:12" ht="13.2">
      <c r="L478" s="61"/>
    </row>
    <row r="479" spans="12:12" ht="13.2">
      <c r="L479" s="61"/>
    </row>
    <row r="480" spans="12:12" ht="13.2">
      <c r="L480" s="61"/>
    </row>
    <row r="481" spans="12:12" ht="13.2">
      <c r="L481" s="61"/>
    </row>
    <row r="482" spans="12:12" ht="13.2">
      <c r="L482" s="61"/>
    </row>
    <row r="483" spans="12:12" ht="13.2">
      <c r="L483" s="61"/>
    </row>
    <row r="484" spans="12:12" ht="13.2">
      <c r="L484" s="61"/>
    </row>
    <row r="485" spans="12:12" ht="13.2">
      <c r="L485" s="61"/>
    </row>
    <row r="486" spans="12:12" ht="13.2">
      <c r="L486" s="61"/>
    </row>
    <row r="487" spans="12:12" ht="13.2">
      <c r="L487" s="61"/>
    </row>
    <row r="488" spans="12:12" ht="13.2">
      <c r="L488" s="61"/>
    </row>
    <row r="489" spans="12:12" ht="13.2">
      <c r="L489" s="61"/>
    </row>
    <row r="490" spans="12:12" ht="13.2">
      <c r="L490" s="61"/>
    </row>
    <row r="491" spans="12:12" ht="13.2">
      <c r="L491" s="61"/>
    </row>
    <row r="492" spans="12:12" ht="13.2">
      <c r="L492" s="61"/>
    </row>
    <row r="493" spans="12:12" ht="13.2">
      <c r="L493" s="61"/>
    </row>
    <row r="494" spans="12:12" ht="13.2">
      <c r="L494" s="61"/>
    </row>
    <row r="495" spans="12:12" ht="13.2">
      <c r="L495" s="61"/>
    </row>
    <row r="496" spans="12:12" ht="13.2">
      <c r="L496" s="61"/>
    </row>
    <row r="497" spans="12:12" ht="13.2">
      <c r="L497" s="61"/>
    </row>
    <row r="498" spans="12:12" ht="13.2">
      <c r="L498" s="61"/>
    </row>
    <row r="499" spans="12:12" ht="13.2">
      <c r="L499" s="61"/>
    </row>
    <row r="500" spans="12:12" ht="13.2">
      <c r="L500" s="61"/>
    </row>
    <row r="501" spans="12:12" ht="13.2">
      <c r="L501" s="61"/>
    </row>
    <row r="502" spans="12:12" ht="13.2">
      <c r="L502" s="61"/>
    </row>
    <row r="503" spans="12:12" ht="13.2">
      <c r="L503" s="61"/>
    </row>
    <row r="504" spans="12:12" ht="13.2">
      <c r="L504" s="61"/>
    </row>
    <row r="505" spans="12:12" ht="13.2">
      <c r="L505" s="61"/>
    </row>
    <row r="506" spans="12:12" ht="13.2">
      <c r="L506" s="61"/>
    </row>
    <row r="507" spans="12:12" ht="13.2">
      <c r="L507" s="61"/>
    </row>
    <row r="508" spans="12:12" ht="13.2">
      <c r="L508" s="61"/>
    </row>
    <row r="509" spans="12:12" ht="13.2">
      <c r="L509" s="61"/>
    </row>
    <row r="510" spans="12:12" ht="13.2">
      <c r="L510" s="61"/>
    </row>
    <row r="511" spans="12:12" ht="13.2">
      <c r="L511" s="61"/>
    </row>
    <row r="512" spans="12:12" ht="13.2">
      <c r="L512" s="61"/>
    </row>
    <row r="513" spans="12:12" ht="13.2">
      <c r="L513" s="61"/>
    </row>
    <row r="514" spans="12:12" ht="13.2">
      <c r="L514" s="61"/>
    </row>
    <row r="515" spans="12:12" ht="13.2">
      <c r="L515" s="61"/>
    </row>
    <row r="516" spans="12:12" ht="13.2">
      <c r="L516" s="61"/>
    </row>
    <row r="517" spans="12:12" ht="13.2">
      <c r="L517" s="61"/>
    </row>
    <row r="518" spans="12:12" ht="13.2">
      <c r="L518" s="61"/>
    </row>
    <row r="519" spans="12:12" ht="13.2">
      <c r="L519" s="61"/>
    </row>
    <row r="520" spans="12:12" ht="13.2">
      <c r="L520" s="61"/>
    </row>
    <row r="521" spans="12:12" ht="13.2">
      <c r="L521" s="61"/>
    </row>
    <row r="522" spans="12:12" ht="13.2">
      <c r="L522" s="61"/>
    </row>
    <row r="523" spans="12:12" ht="13.2">
      <c r="L523" s="61"/>
    </row>
    <row r="524" spans="12:12" ht="13.2">
      <c r="L524" s="61"/>
    </row>
    <row r="525" spans="12:12" ht="13.2">
      <c r="L525" s="61"/>
    </row>
    <row r="526" spans="12:12" ht="13.2">
      <c r="L526" s="61"/>
    </row>
    <row r="527" spans="12:12" ht="13.2">
      <c r="L527" s="61"/>
    </row>
    <row r="528" spans="12:12" ht="13.2">
      <c r="L528" s="61"/>
    </row>
    <row r="529" spans="12:12" ht="13.2">
      <c r="L529" s="61"/>
    </row>
    <row r="530" spans="12:12" ht="13.2">
      <c r="L530" s="61"/>
    </row>
    <row r="531" spans="12:12" ht="13.2">
      <c r="L531" s="61"/>
    </row>
    <row r="532" spans="12:12" ht="13.2">
      <c r="L532" s="61"/>
    </row>
    <row r="533" spans="12:12" ht="13.2">
      <c r="L533" s="61"/>
    </row>
    <row r="534" spans="12:12" ht="13.2">
      <c r="L534" s="61"/>
    </row>
    <row r="535" spans="12:12" ht="13.2">
      <c r="L535" s="61"/>
    </row>
    <row r="536" spans="12:12" ht="13.2">
      <c r="L536" s="61"/>
    </row>
    <row r="537" spans="12:12" ht="13.2">
      <c r="L537" s="61"/>
    </row>
    <row r="538" spans="12:12" ht="13.2">
      <c r="L538" s="61"/>
    </row>
    <row r="539" spans="12:12" ht="13.2">
      <c r="L539" s="61"/>
    </row>
    <row r="540" spans="12:12" ht="13.2">
      <c r="L540" s="61"/>
    </row>
    <row r="541" spans="12:12" ht="13.2">
      <c r="L541" s="61"/>
    </row>
    <row r="542" spans="12:12" ht="13.2">
      <c r="L542" s="61"/>
    </row>
    <row r="543" spans="12:12" ht="13.2">
      <c r="L543" s="61"/>
    </row>
    <row r="544" spans="12:12" ht="13.2">
      <c r="L544" s="61"/>
    </row>
    <row r="545" spans="12:12" ht="13.2">
      <c r="L545" s="61"/>
    </row>
    <row r="546" spans="12:12" ht="13.2">
      <c r="L546" s="61"/>
    </row>
    <row r="547" spans="12:12" ht="13.2">
      <c r="L547" s="61"/>
    </row>
    <row r="548" spans="12:12" ht="13.2">
      <c r="L548" s="61"/>
    </row>
    <row r="549" spans="12:12" ht="13.2">
      <c r="L549" s="61"/>
    </row>
    <row r="550" spans="12:12" ht="13.2">
      <c r="L550" s="61"/>
    </row>
    <row r="551" spans="12:12" ht="13.2">
      <c r="L551" s="61"/>
    </row>
    <row r="552" spans="12:12" ht="13.2">
      <c r="L552" s="61"/>
    </row>
    <row r="553" spans="12:12" ht="13.2">
      <c r="L553" s="61"/>
    </row>
    <row r="554" spans="12:12" ht="13.2">
      <c r="L554" s="61"/>
    </row>
    <row r="555" spans="12:12" ht="13.2">
      <c r="L555" s="61"/>
    </row>
    <row r="556" spans="12:12" ht="13.2">
      <c r="L556" s="61"/>
    </row>
    <row r="557" spans="12:12" ht="13.2">
      <c r="L557" s="61"/>
    </row>
    <row r="558" spans="12:12" ht="13.2">
      <c r="L558" s="61"/>
    </row>
    <row r="559" spans="12:12" ht="13.2">
      <c r="L559" s="61"/>
    </row>
    <row r="560" spans="12:12" ht="13.2">
      <c r="L560" s="61"/>
    </row>
    <row r="561" spans="12:12" ht="13.2">
      <c r="L561" s="61"/>
    </row>
    <row r="562" spans="12:12" ht="13.2">
      <c r="L562" s="61"/>
    </row>
    <row r="563" spans="12:12" ht="13.2">
      <c r="L563" s="61"/>
    </row>
    <row r="564" spans="12:12" ht="13.2">
      <c r="L564" s="61"/>
    </row>
    <row r="565" spans="12:12" ht="13.2">
      <c r="L565" s="61"/>
    </row>
    <row r="566" spans="12:12" ht="13.2">
      <c r="L566" s="61"/>
    </row>
    <row r="567" spans="12:12" ht="13.2">
      <c r="L567" s="61"/>
    </row>
    <row r="568" spans="12:12" ht="13.2">
      <c r="L568" s="61"/>
    </row>
    <row r="569" spans="12:12" ht="13.2">
      <c r="L569" s="61"/>
    </row>
    <row r="570" spans="12:12" ht="13.2">
      <c r="L570" s="61"/>
    </row>
    <row r="571" spans="12:12" ht="13.2">
      <c r="L571" s="61"/>
    </row>
    <row r="572" spans="12:12" ht="13.2">
      <c r="L572" s="61"/>
    </row>
    <row r="573" spans="12:12" ht="13.2">
      <c r="L573" s="61"/>
    </row>
    <row r="574" spans="12:12" ht="13.2">
      <c r="L574" s="61"/>
    </row>
    <row r="575" spans="12:12" ht="13.2">
      <c r="L575" s="61"/>
    </row>
    <row r="576" spans="12:12" ht="13.2">
      <c r="L576" s="61"/>
    </row>
    <row r="577" spans="12:12" ht="13.2">
      <c r="L577" s="61"/>
    </row>
    <row r="578" spans="12:12" ht="13.2">
      <c r="L578" s="61"/>
    </row>
    <row r="579" spans="12:12" ht="13.2">
      <c r="L579" s="61"/>
    </row>
    <row r="580" spans="12:12" ht="13.2">
      <c r="L580" s="61"/>
    </row>
    <row r="581" spans="12:12" ht="13.2">
      <c r="L581" s="61"/>
    </row>
    <row r="582" spans="12:12" ht="13.2">
      <c r="L582" s="61"/>
    </row>
    <row r="583" spans="12:12" ht="13.2">
      <c r="L583" s="61"/>
    </row>
    <row r="584" spans="12:12" ht="13.2">
      <c r="L584" s="61"/>
    </row>
    <row r="585" spans="12:12" ht="13.2">
      <c r="L585" s="61"/>
    </row>
    <row r="586" spans="12:12" ht="13.2">
      <c r="L586" s="61"/>
    </row>
    <row r="587" spans="12:12" ht="13.2">
      <c r="L587" s="61"/>
    </row>
    <row r="588" spans="12:12" ht="13.2">
      <c r="L588" s="61"/>
    </row>
    <row r="589" spans="12:12" ht="13.2">
      <c r="L589" s="61"/>
    </row>
    <row r="590" spans="12:12" ht="13.2">
      <c r="L590" s="61"/>
    </row>
    <row r="591" spans="12:12" ht="13.2">
      <c r="L591" s="61"/>
    </row>
    <row r="592" spans="12:12" ht="13.2">
      <c r="L592" s="61"/>
    </row>
    <row r="593" spans="12:12" ht="13.2">
      <c r="L593" s="61"/>
    </row>
    <row r="594" spans="12:12" ht="13.2">
      <c r="L594" s="61"/>
    </row>
    <row r="595" spans="12:12" ht="13.2">
      <c r="L595" s="61"/>
    </row>
    <row r="596" spans="12:12" ht="13.2">
      <c r="L596" s="61"/>
    </row>
    <row r="597" spans="12:12" ht="13.2">
      <c r="L597" s="61"/>
    </row>
    <row r="598" spans="12:12" ht="13.2">
      <c r="L598" s="61"/>
    </row>
    <row r="599" spans="12:12" ht="13.2">
      <c r="L599" s="61"/>
    </row>
    <row r="600" spans="12:12" ht="13.2">
      <c r="L600" s="61"/>
    </row>
    <row r="601" spans="12:12" ht="13.2">
      <c r="L601" s="61"/>
    </row>
    <row r="602" spans="12:12" ht="13.2">
      <c r="L602" s="61"/>
    </row>
    <row r="603" spans="12:12" ht="13.2">
      <c r="L603" s="61"/>
    </row>
    <row r="604" spans="12:12" ht="13.2">
      <c r="L604" s="61"/>
    </row>
    <row r="605" spans="12:12" ht="13.2">
      <c r="L605" s="61"/>
    </row>
    <row r="606" spans="12:12" ht="13.2">
      <c r="L606" s="61"/>
    </row>
    <row r="607" spans="12:12" ht="13.2">
      <c r="L607" s="61"/>
    </row>
    <row r="608" spans="12:12" ht="13.2">
      <c r="L608" s="61"/>
    </row>
    <row r="609" spans="12:12" ht="13.2">
      <c r="L609" s="61"/>
    </row>
    <row r="610" spans="12:12" ht="13.2">
      <c r="L610" s="61"/>
    </row>
    <row r="611" spans="12:12" ht="13.2">
      <c r="L611" s="61"/>
    </row>
    <row r="612" spans="12:12" ht="13.2">
      <c r="L612" s="61"/>
    </row>
    <row r="613" spans="12:12" ht="13.2">
      <c r="L613" s="61"/>
    </row>
    <row r="614" spans="12:12" ht="13.2">
      <c r="L614" s="61"/>
    </row>
    <row r="615" spans="12:12" ht="13.2">
      <c r="L615" s="61"/>
    </row>
    <row r="616" spans="12:12" ht="13.2">
      <c r="L616" s="61"/>
    </row>
    <row r="617" spans="12:12" ht="13.2">
      <c r="L617" s="61"/>
    </row>
    <row r="618" spans="12:12" ht="13.2">
      <c r="L618" s="61"/>
    </row>
    <row r="619" spans="12:12" ht="13.2">
      <c r="L619" s="61"/>
    </row>
    <row r="620" spans="12:12" ht="13.2">
      <c r="L620" s="61"/>
    </row>
    <row r="621" spans="12:12" ht="13.2">
      <c r="L621" s="61"/>
    </row>
    <row r="622" spans="12:12" ht="13.2">
      <c r="L622" s="61"/>
    </row>
    <row r="623" spans="12:12" ht="13.2">
      <c r="L623" s="61"/>
    </row>
    <row r="624" spans="12:12" ht="13.2">
      <c r="L624" s="61"/>
    </row>
    <row r="625" spans="12:12" ht="13.2">
      <c r="L625" s="61"/>
    </row>
    <row r="626" spans="12:12" ht="13.2">
      <c r="L626" s="61"/>
    </row>
    <row r="627" spans="12:12" ht="13.2">
      <c r="L627" s="61"/>
    </row>
    <row r="628" spans="12:12" ht="13.2">
      <c r="L628" s="61"/>
    </row>
    <row r="629" spans="12:12" ht="13.2">
      <c r="L629" s="61"/>
    </row>
    <row r="630" spans="12:12" ht="13.2">
      <c r="L630" s="61"/>
    </row>
    <row r="631" spans="12:12" ht="13.2">
      <c r="L631" s="61"/>
    </row>
    <row r="632" spans="12:12" ht="13.2">
      <c r="L632" s="61"/>
    </row>
    <row r="633" spans="12:12" ht="13.2">
      <c r="L633" s="61"/>
    </row>
    <row r="634" spans="12:12" ht="13.2">
      <c r="L634" s="61"/>
    </row>
    <row r="635" spans="12:12" ht="13.2">
      <c r="L635" s="61"/>
    </row>
    <row r="636" spans="12:12" ht="13.2">
      <c r="L636" s="61"/>
    </row>
    <row r="637" spans="12:12" ht="13.2">
      <c r="L637" s="61"/>
    </row>
    <row r="638" spans="12:12" ht="13.2">
      <c r="L638" s="61"/>
    </row>
    <row r="639" spans="12:12" ht="13.2">
      <c r="L639" s="61"/>
    </row>
    <row r="640" spans="12:12" ht="13.2">
      <c r="L640" s="61"/>
    </row>
    <row r="641" spans="12:12" ht="13.2">
      <c r="L641" s="61"/>
    </row>
    <row r="642" spans="12:12" ht="13.2">
      <c r="L642" s="61"/>
    </row>
    <row r="643" spans="12:12" ht="13.2">
      <c r="L643" s="61"/>
    </row>
    <row r="644" spans="12:12" ht="13.2">
      <c r="L644" s="61"/>
    </row>
    <row r="645" spans="12:12" ht="13.2">
      <c r="L645" s="61"/>
    </row>
    <row r="646" spans="12:12" ht="13.2">
      <c r="L646" s="61"/>
    </row>
    <row r="647" spans="12:12" ht="13.2">
      <c r="L647" s="61"/>
    </row>
    <row r="648" spans="12:12" ht="13.2">
      <c r="L648" s="61"/>
    </row>
    <row r="649" spans="12:12" ht="13.2">
      <c r="L649" s="61"/>
    </row>
    <row r="650" spans="12:12" ht="13.2">
      <c r="L650" s="61"/>
    </row>
    <row r="651" spans="12:12" ht="13.2">
      <c r="L651" s="61"/>
    </row>
    <row r="652" spans="12:12" ht="13.2">
      <c r="L652" s="61"/>
    </row>
    <row r="653" spans="12:12" ht="13.2">
      <c r="L653" s="61"/>
    </row>
    <row r="654" spans="12:12" ht="13.2">
      <c r="L654" s="61"/>
    </row>
    <row r="655" spans="12:12" ht="13.2">
      <c r="L655" s="61"/>
    </row>
    <row r="656" spans="12:12" ht="13.2">
      <c r="L656" s="61"/>
    </row>
    <row r="657" spans="12:12" ht="13.2">
      <c r="L657" s="61"/>
    </row>
    <row r="658" spans="12:12" ht="13.2">
      <c r="L658" s="61"/>
    </row>
    <row r="659" spans="12:12" ht="13.2">
      <c r="L659" s="61"/>
    </row>
    <row r="660" spans="12:12" ht="13.2">
      <c r="L660" s="61"/>
    </row>
    <row r="661" spans="12:12" ht="13.2">
      <c r="L661" s="61"/>
    </row>
    <row r="662" spans="12:12" ht="13.2">
      <c r="L662" s="61"/>
    </row>
    <row r="663" spans="12:12" ht="13.2">
      <c r="L663" s="61"/>
    </row>
    <row r="664" spans="12:12" ht="13.2">
      <c r="L664" s="61"/>
    </row>
    <row r="665" spans="12:12" ht="13.2">
      <c r="L665" s="61"/>
    </row>
    <row r="666" spans="12:12" ht="13.2">
      <c r="L666" s="61"/>
    </row>
    <row r="667" spans="12:12" ht="13.2">
      <c r="L667" s="61"/>
    </row>
    <row r="668" spans="12:12" ht="13.2">
      <c r="L668" s="61"/>
    </row>
    <row r="669" spans="12:12" ht="13.2">
      <c r="L669" s="61"/>
    </row>
    <row r="670" spans="12:12" ht="13.2">
      <c r="L670" s="61"/>
    </row>
    <row r="671" spans="12:12" ht="13.2">
      <c r="L671" s="61"/>
    </row>
    <row r="672" spans="12:12" ht="13.2">
      <c r="L672" s="61"/>
    </row>
    <row r="673" spans="12:12" ht="13.2">
      <c r="L673" s="61"/>
    </row>
    <row r="674" spans="12:12" ht="13.2">
      <c r="L674" s="61"/>
    </row>
    <row r="675" spans="12:12" ht="13.2">
      <c r="L675" s="61"/>
    </row>
    <row r="676" spans="12:12" ht="13.2">
      <c r="L676" s="61"/>
    </row>
    <row r="677" spans="12:12" ht="13.2">
      <c r="L677" s="61"/>
    </row>
    <row r="678" spans="12:12" ht="13.2">
      <c r="L678" s="61"/>
    </row>
    <row r="679" spans="12:12" ht="13.2">
      <c r="L679" s="61"/>
    </row>
    <row r="680" spans="12:12" ht="13.2">
      <c r="L680" s="61"/>
    </row>
    <row r="681" spans="12:12" ht="13.2">
      <c r="L681" s="61"/>
    </row>
    <row r="682" spans="12:12" ht="13.2">
      <c r="L682" s="61"/>
    </row>
    <row r="683" spans="12:12" ht="13.2">
      <c r="L683" s="61"/>
    </row>
    <row r="684" spans="12:12" ht="13.2">
      <c r="L684" s="61"/>
    </row>
    <row r="685" spans="12:12" ht="13.2">
      <c r="L685" s="61"/>
    </row>
    <row r="686" spans="12:12" ht="13.2">
      <c r="L686" s="61"/>
    </row>
    <row r="687" spans="12:12" ht="13.2">
      <c r="L687" s="61"/>
    </row>
    <row r="688" spans="12:12" ht="13.2">
      <c r="L688" s="61"/>
    </row>
    <row r="689" spans="12:12" ht="13.2">
      <c r="L689" s="61"/>
    </row>
    <row r="690" spans="12:12" ht="13.2">
      <c r="L690" s="61"/>
    </row>
    <row r="691" spans="12:12" ht="13.2">
      <c r="L691" s="61"/>
    </row>
    <row r="692" spans="12:12" ht="13.2">
      <c r="L692" s="61"/>
    </row>
    <row r="693" spans="12:12" ht="13.2">
      <c r="L693" s="61"/>
    </row>
    <row r="694" spans="12:12" ht="13.2">
      <c r="L694" s="61"/>
    </row>
    <row r="695" spans="12:12" ht="13.2">
      <c r="L695" s="61"/>
    </row>
    <row r="696" spans="12:12" ht="13.2">
      <c r="L696" s="61"/>
    </row>
    <row r="697" spans="12:12" ht="13.2">
      <c r="L697" s="61"/>
    </row>
    <row r="698" spans="12:12" ht="13.2">
      <c r="L698" s="61"/>
    </row>
    <row r="699" spans="12:12" ht="13.2">
      <c r="L699" s="61"/>
    </row>
    <row r="700" spans="12:12" ht="13.2">
      <c r="L700" s="61"/>
    </row>
    <row r="701" spans="12:12" ht="13.2">
      <c r="L701" s="61"/>
    </row>
    <row r="702" spans="12:12" ht="13.2">
      <c r="L702" s="61"/>
    </row>
    <row r="703" spans="12:12" ht="13.2">
      <c r="L703" s="61"/>
    </row>
    <row r="704" spans="12:12" ht="13.2">
      <c r="L704" s="61"/>
    </row>
    <row r="705" spans="12:12" ht="13.2">
      <c r="L705" s="61"/>
    </row>
    <row r="706" spans="12:12" ht="13.2">
      <c r="L706" s="61"/>
    </row>
    <row r="707" spans="12:12" ht="13.2">
      <c r="L707" s="61"/>
    </row>
    <row r="708" spans="12:12" ht="13.2">
      <c r="L708" s="61"/>
    </row>
    <row r="709" spans="12:12" ht="13.2">
      <c r="L709" s="61"/>
    </row>
    <row r="710" spans="12:12" ht="13.2">
      <c r="L710" s="61"/>
    </row>
    <row r="711" spans="12:12" ht="13.2">
      <c r="L711" s="61"/>
    </row>
    <row r="712" spans="12:12" ht="13.2">
      <c r="L712" s="61"/>
    </row>
    <row r="713" spans="12:12" ht="13.2">
      <c r="L713" s="61"/>
    </row>
    <row r="714" spans="12:12" ht="13.2">
      <c r="L714" s="61"/>
    </row>
    <row r="715" spans="12:12" ht="13.2">
      <c r="L715" s="61"/>
    </row>
    <row r="716" spans="12:12" ht="13.2">
      <c r="L716" s="61"/>
    </row>
    <row r="717" spans="12:12" ht="13.2">
      <c r="L717" s="61"/>
    </row>
    <row r="718" spans="12:12" ht="13.2">
      <c r="L718" s="61"/>
    </row>
    <row r="719" spans="12:12" ht="13.2">
      <c r="L719" s="61"/>
    </row>
    <row r="720" spans="12:12" ht="13.2">
      <c r="L720" s="61"/>
    </row>
    <row r="721" spans="12:12" ht="13.2">
      <c r="L721" s="61"/>
    </row>
    <row r="722" spans="12:12" ht="13.2">
      <c r="L722" s="61"/>
    </row>
    <row r="723" spans="12:12" ht="13.2">
      <c r="L723" s="61"/>
    </row>
    <row r="724" spans="12:12" ht="13.2">
      <c r="L724" s="61"/>
    </row>
    <row r="725" spans="12:12" ht="13.2">
      <c r="L725" s="61"/>
    </row>
    <row r="726" spans="12:12" ht="13.2">
      <c r="L726" s="61"/>
    </row>
    <row r="727" spans="12:12" ht="13.2">
      <c r="L727" s="61"/>
    </row>
    <row r="728" spans="12:12" ht="13.2">
      <c r="L728" s="61"/>
    </row>
    <row r="729" spans="12:12" ht="13.2">
      <c r="L729" s="61"/>
    </row>
    <row r="730" spans="12:12" ht="13.2">
      <c r="L730" s="61"/>
    </row>
    <row r="731" spans="12:12" ht="13.2">
      <c r="L731" s="61"/>
    </row>
    <row r="732" spans="12:12" ht="13.2">
      <c r="L732" s="61"/>
    </row>
    <row r="733" spans="12:12" ht="13.2">
      <c r="L733" s="61"/>
    </row>
    <row r="734" spans="12:12" ht="13.2">
      <c r="L734" s="61"/>
    </row>
    <row r="735" spans="12:12" ht="13.2">
      <c r="L735" s="61"/>
    </row>
    <row r="736" spans="12:12" ht="13.2">
      <c r="L736" s="61"/>
    </row>
    <row r="737" spans="12:12" ht="13.2">
      <c r="L737" s="61"/>
    </row>
    <row r="738" spans="12:12" ht="13.2">
      <c r="L738" s="61"/>
    </row>
    <row r="739" spans="12:12" ht="13.2">
      <c r="L739" s="61"/>
    </row>
    <row r="740" spans="12:12" ht="13.2">
      <c r="L740" s="61"/>
    </row>
    <row r="741" spans="12:12" ht="13.2">
      <c r="L741" s="61"/>
    </row>
    <row r="742" spans="12:12" ht="13.2">
      <c r="L742" s="61"/>
    </row>
    <row r="743" spans="12:12" ht="13.2">
      <c r="L743" s="61"/>
    </row>
    <row r="744" spans="12:12" ht="13.2">
      <c r="L744" s="61"/>
    </row>
    <row r="745" spans="12:12" ht="13.2">
      <c r="L745" s="61"/>
    </row>
    <row r="746" spans="12:12" ht="13.2">
      <c r="L746" s="61"/>
    </row>
    <row r="747" spans="12:12" ht="13.2">
      <c r="L747" s="61"/>
    </row>
    <row r="748" spans="12:12" ht="13.2">
      <c r="L748" s="61"/>
    </row>
    <row r="749" spans="12:12" ht="13.2">
      <c r="L749" s="61"/>
    </row>
    <row r="750" spans="12:12" ht="13.2">
      <c r="L750" s="61"/>
    </row>
    <row r="751" spans="12:12" ht="13.2">
      <c r="L751" s="61"/>
    </row>
    <row r="752" spans="12:12" ht="13.2">
      <c r="L752" s="61"/>
    </row>
    <row r="753" spans="12:12" ht="13.2">
      <c r="L753" s="61"/>
    </row>
    <row r="754" spans="12:12" ht="13.2">
      <c r="L754" s="61"/>
    </row>
    <row r="755" spans="12:12" ht="13.2">
      <c r="L755" s="61"/>
    </row>
    <row r="756" spans="12:12" ht="13.2">
      <c r="L756" s="61"/>
    </row>
    <row r="757" spans="12:12" ht="13.2">
      <c r="L757" s="61"/>
    </row>
    <row r="758" spans="12:12" ht="13.2">
      <c r="L758" s="61"/>
    </row>
    <row r="759" spans="12:12" ht="13.2">
      <c r="L759" s="61"/>
    </row>
    <row r="760" spans="12:12" ht="13.2">
      <c r="L760" s="61"/>
    </row>
    <row r="761" spans="12:12" ht="13.2">
      <c r="L761" s="61"/>
    </row>
    <row r="762" spans="12:12" ht="13.2">
      <c r="L762" s="61"/>
    </row>
    <row r="763" spans="12:12" ht="13.2">
      <c r="L763" s="61"/>
    </row>
    <row r="764" spans="12:12" ht="13.2">
      <c r="L764" s="61"/>
    </row>
    <row r="765" spans="12:12" ht="13.2">
      <c r="L765" s="61"/>
    </row>
    <row r="766" spans="12:12" ht="13.2">
      <c r="L766" s="61"/>
    </row>
    <row r="767" spans="12:12" ht="13.2">
      <c r="L767" s="61"/>
    </row>
    <row r="768" spans="12:12" ht="13.2">
      <c r="L768" s="61"/>
    </row>
    <row r="769" spans="12:12" ht="13.2">
      <c r="L769" s="61"/>
    </row>
    <row r="770" spans="12:12" ht="13.2">
      <c r="L770" s="61"/>
    </row>
    <row r="771" spans="12:12" ht="13.2">
      <c r="L771" s="61"/>
    </row>
    <row r="772" spans="12:12" ht="13.2">
      <c r="L772" s="61"/>
    </row>
    <row r="773" spans="12:12" ht="13.2">
      <c r="L773" s="61"/>
    </row>
    <row r="774" spans="12:12" ht="13.2">
      <c r="L774" s="61"/>
    </row>
    <row r="775" spans="12:12" ht="13.2">
      <c r="L775" s="61"/>
    </row>
    <row r="776" spans="12:12" ht="13.2">
      <c r="L776" s="61"/>
    </row>
    <row r="777" spans="12:12" ht="13.2">
      <c r="L777" s="61"/>
    </row>
    <row r="778" spans="12:12" ht="13.2">
      <c r="L778" s="61"/>
    </row>
    <row r="779" spans="12:12" ht="13.2">
      <c r="L779" s="61"/>
    </row>
    <row r="780" spans="12:12" ht="13.2">
      <c r="L780" s="61"/>
    </row>
    <row r="781" spans="12:12" ht="13.2">
      <c r="L781" s="61"/>
    </row>
    <row r="782" spans="12:12" ht="13.2">
      <c r="L782" s="61"/>
    </row>
    <row r="783" spans="12:12" ht="13.2">
      <c r="L783" s="61"/>
    </row>
    <row r="784" spans="12:12" ht="13.2">
      <c r="L784" s="61"/>
    </row>
    <row r="785" spans="12:12" ht="13.2">
      <c r="L785" s="61"/>
    </row>
    <row r="786" spans="12:12" ht="13.2">
      <c r="L786" s="61"/>
    </row>
    <row r="787" spans="12:12" ht="13.2">
      <c r="L787" s="61"/>
    </row>
    <row r="788" spans="12:12" ht="13.2">
      <c r="L788" s="61"/>
    </row>
    <row r="789" spans="12:12" ht="13.2">
      <c r="L789" s="61"/>
    </row>
    <row r="790" spans="12:12" ht="13.2">
      <c r="L790" s="61"/>
    </row>
    <row r="791" spans="12:12" ht="13.2">
      <c r="L791" s="61"/>
    </row>
    <row r="792" spans="12:12" ht="13.2">
      <c r="L792" s="61"/>
    </row>
    <row r="793" spans="12:12" ht="13.2">
      <c r="L793" s="61"/>
    </row>
    <row r="794" spans="12:12" ht="13.2">
      <c r="L794" s="61"/>
    </row>
    <row r="795" spans="12:12" ht="13.2">
      <c r="L795" s="61"/>
    </row>
    <row r="796" spans="12:12" ht="13.2">
      <c r="L796" s="61"/>
    </row>
    <row r="797" spans="12:12" ht="13.2">
      <c r="L797" s="61"/>
    </row>
    <row r="798" spans="12:12" ht="13.2">
      <c r="L798" s="61"/>
    </row>
    <row r="799" spans="12:12" ht="13.2">
      <c r="L799" s="61"/>
    </row>
    <row r="800" spans="12:12" ht="13.2">
      <c r="L800" s="61"/>
    </row>
    <row r="801" spans="12:12" ht="13.2">
      <c r="L801" s="61"/>
    </row>
    <row r="802" spans="12:12" ht="13.2">
      <c r="L802" s="61"/>
    </row>
    <row r="803" spans="12:12" ht="13.2">
      <c r="L803" s="61"/>
    </row>
    <row r="804" spans="12:12" ht="13.2">
      <c r="L804" s="61"/>
    </row>
    <row r="805" spans="12:12" ht="13.2">
      <c r="L805" s="61"/>
    </row>
    <row r="806" spans="12:12" ht="13.2">
      <c r="L806" s="61"/>
    </row>
    <row r="807" spans="12:12" ht="13.2">
      <c r="L807" s="61"/>
    </row>
    <row r="808" spans="12:12" ht="13.2">
      <c r="L808" s="61"/>
    </row>
    <row r="809" spans="12:12" ht="13.2">
      <c r="L809" s="61"/>
    </row>
    <row r="810" spans="12:12" ht="13.2">
      <c r="L810" s="61"/>
    </row>
    <row r="811" spans="12:12" ht="13.2">
      <c r="L811" s="61"/>
    </row>
    <row r="812" spans="12:12" ht="13.2">
      <c r="L812" s="61"/>
    </row>
    <row r="813" spans="12:12" ht="13.2">
      <c r="L813" s="61"/>
    </row>
    <row r="814" spans="12:12" ht="13.2">
      <c r="L814" s="61"/>
    </row>
    <row r="815" spans="12:12" ht="13.2">
      <c r="L815" s="61"/>
    </row>
    <row r="816" spans="12:12" ht="13.2">
      <c r="L816" s="61"/>
    </row>
    <row r="817" spans="12:12" ht="13.2">
      <c r="L817" s="61"/>
    </row>
    <row r="818" spans="12:12" ht="13.2">
      <c r="L818" s="61"/>
    </row>
    <row r="819" spans="12:12" ht="13.2">
      <c r="L819" s="61"/>
    </row>
    <row r="820" spans="12:12" ht="13.2">
      <c r="L820" s="61"/>
    </row>
    <row r="821" spans="12:12" ht="13.2">
      <c r="L821" s="61"/>
    </row>
    <row r="822" spans="12:12" ht="13.2">
      <c r="L822" s="61"/>
    </row>
    <row r="823" spans="12:12" ht="13.2">
      <c r="L823" s="61"/>
    </row>
    <row r="824" spans="12:12" ht="13.2">
      <c r="L824" s="61"/>
    </row>
    <row r="825" spans="12:12" ht="13.2">
      <c r="L825" s="61"/>
    </row>
    <row r="826" spans="12:12" ht="13.2">
      <c r="L826" s="61"/>
    </row>
    <row r="827" spans="12:12" ht="13.2">
      <c r="L827" s="61"/>
    </row>
    <row r="828" spans="12:12" ht="13.2">
      <c r="L828" s="61"/>
    </row>
    <row r="829" spans="12:12" ht="13.2">
      <c r="L829" s="61"/>
    </row>
    <row r="830" spans="12:12" ht="13.2">
      <c r="L830" s="61"/>
    </row>
    <row r="831" spans="12:12" ht="13.2">
      <c r="L831" s="61"/>
    </row>
    <row r="832" spans="12:12" ht="13.2">
      <c r="L832" s="61"/>
    </row>
    <row r="833" spans="12:12" ht="13.2">
      <c r="L833" s="61"/>
    </row>
    <row r="834" spans="12:12" ht="13.2">
      <c r="L834" s="61"/>
    </row>
    <row r="835" spans="12:12" ht="13.2">
      <c r="L835" s="61"/>
    </row>
    <row r="836" spans="12:12" ht="13.2">
      <c r="L836" s="61"/>
    </row>
    <row r="837" spans="12:12" ht="13.2">
      <c r="L837" s="61"/>
    </row>
    <row r="838" spans="12:12" ht="13.2">
      <c r="L838" s="61"/>
    </row>
    <row r="839" spans="12:12" ht="13.2">
      <c r="L839" s="61"/>
    </row>
    <row r="840" spans="12:12" ht="13.2">
      <c r="L840" s="61"/>
    </row>
    <row r="841" spans="12:12" ht="13.2">
      <c r="L841" s="61"/>
    </row>
    <row r="842" spans="12:12" ht="13.2">
      <c r="L842" s="61"/>
    </row>
    <row r="843" spans="12:12" ht="13.2">
      <c r="L843" s="61"/>
    </row>
    <row r="844" spans="12:12" ht="13.2">
      <c r="L844" s="61"/>
    </row>
    <row r="845" spans="12:12" ht="13.2">
      <c r="L845" s="61"/>
    </row>
    <row r="846" spans="12:12" ht="13.2">
      <c r="L846" s="61"/>
    </row>
    <row r="847" spans="12:12" ht="13.2">
      <c r="L847" s="61"/>
    </row>
    <row r="848" spans="12:12" ht="13.2">
      <c r="L848" s="61"/>
    </row>
    <row r="849" spans="12:12" ht="13.2">
      <c r="L849" s="61"/>
    </row>
    <row r="850" spans="12:12" ht="13.2">
      <c r="L850" s="61"/>
    </row>
    <row r="851" spans="12:12" ht="13.2">
      <c r="L851" s="61"/>
    </row>
    <row r="852" spans="12:12" ht="13.2">
      <c r="L852" s="61"/>
    </row>
    <row r="853" spans="12:12" ht="13.2">
      <c r="L853" s="61"/>
    </row>
    <row r="854" spans="12:12" ht="13.2">
      <c r="L854" s="61"/>
    </row>
    <row r="855" spans="12:12" ht="13.2">
      <c r="L855" s="61"/>
    </row>
    <row r="856" spans="12:12" ht="13.2">
      <c r="L856" s="61"/>
    </row>
    <row r="857" spans="12:12" ht="13.2">
      <c r="L857" s="61"/>
    </row>
    <row r="858" spans="12:12" ht="13.2">
      <c r="L858" s="61"/>
    </row>
    <row r="859" spans="12:12" ht="13.2">
      <c r="L859" s="61"/>
    </row>
    <row r="860" spans="12:12" ht="13.2">
      <c r="L860" s="61"/>
    </row>
    <row r="861" spans="12:12" ht="13.2">
      <c r="L861" s="61"/>
    </row>
    <row r="862" spans="12:12" ht="13.2">
      <c r="L862" s="61"/>
    </row>
    <row r="863" spans="12:12" ht="13.2">
      <c r="L863" s="61"/>
    </row>
    <row r="864" spans="12:12" ht="13.2">
      <c r="L864" s="61"/>
    </row>
    <row r="865" spans="12:12" ht="13.2">
      <c r="L865" s="61"/>
    </row>
    <row r="866" spans="12:12" ht="13.2">
      <c r="L866" s="61"/>
    </row>
    <row r="867" spans="12:12" ht="13.2">
      <c r="L867" s="61"/>
    </row>
    <row r="868" spans="12:12" ht="13.2">
      <c r="L868" s="61"/>
    </row>
    <row r="869" spans="12:12" ht="13.2">
      <c r="L869" s="61"/>
    </row>
    <row r="870" spans="12:12" ht="13.2">
      <c r="L870" s="61"/>
    </row>
    <row r="871" spans="12:12" ht="13.2">
      <c r="L871" s="61"/>
    </row>
    <row r="872" spans="12:12" ht="13.2">
      <c r="L872" s="61"/>
    </row>
    <row r="873" spans="12:12" ht="13.2">
      <c r="L873" s="61"/>
    </row>
    <row r="874" spans="12:12" ht="13.2">
      <c r="L874" s="61"/>
    </row>
    <row r="875" spans="12:12" ht="13.2">
      <c r="L875" s="61"/>
    </row>
    <row r="876" spans="12:12" ht="13.2">
      <c r="L876" s="61"/>
    </row>
    <row r="877" spans="12:12" ht="13.2">
      <c r="L877" s="61"/>
    </row>
    <row r="878" spans="12:12" ht="13.2">
      <c r="L878" s="61"/>
    </row>
    <row r="879" spans="12:12" ht="13.2">
      <c r="L879" s="61"/>
    </row>
    <row r="880" spans="12:12" ht="13.2">
      <c r="L880" s="61"/>
    </row>
    <row r="881" spans="12:12" ht="13.2">
      <c r="L881" s="61"/>
    </row>
    <row r="882" spans="12:12" ht="13.2">
      <c r="L882" s="61"/>
    </row>
    <row r="883" spans="12:12" ht="13.2">
      <c r="L883" s="61"/>
    </row>
    <row r="884" spans="12:12" ht="13.2">
      <c r="L884" s="61"/>
    </row>
    <row r="885" spans="12:12" ht="13.2">
      <c r="L885" s="61"/>
    </row>
    <row r="886" spans="12:12" ht="13.2">
      <c r="L886" s="61"/>
    </row>
    <row r="887" spans="12:12" ht="13.2">
      <c r="L887" s="61"/>
    </row>
    <row r="888" spans="12:12" ht="13.2">
      <c r="L888" s="61"/>
    </row>
    <row r="889" spans="12:12" ht="13.2">
      <c r="L889" s="61"/>
    </row>
    <row r="890" spans="12:12" ht="13.2">
      <c r="L890" s="61"/>
    </row>
    <row r="891" spans="12:12" ht="13.2">
      <c r="L891" s="61"/>
    </row>
    <row r="892" spans="12:12" ht="13.2">
      <c r="L892" s="61"/>
    </row>
    <row r="893" spans="12:12" ht="13.2">
      <c r="L893" s="61"/>
    </row>
    <row r="894" spans="12:12" ht="13.2">
      <c r="L894" s="61"/>
    </row>
    <row r="895" spans="12:12" ht="13.2">
      <c r="L895" s="61"/>
    </row>
    <row r="896" spans="12:12" ht="13.2">
      <c r="L896" s="61"/>
    </row>
    <row r="897" spans="12:12" ht="13.2">
      <c r="L897" s="61"/>
    </row>
    <row r="898" spans="12:12" ht="13.2">
      <c r="L898" s="61"/>
    </row>
    <row r="899" spans="12:12" ht="13.2">
      <c r="L899" s="61"/>
    </row>
    <row r="900" spans="12:12" ht="13.2">
      <c r="L900" s="61"/>
    </row>
    <row r="901" spans="12:12" ht="13.2">
      <c r="L901" s="61"/>
    </row>
    <row r="902" spans="12:12" ht="13.2">
      <c r="L902" s="61"/>
    </row>
    <row r="903" spans="12:12" ht="13.2">
      <c r="L903" s="61"/>
    </row>
    <row r="904" spans="12:12" ht="13.2">
      <c r="L904" s="61"/>
    </row>
    <row r="905" spans="12:12" ht="13.2">
      <c r="L905" s="61"/>
    </row>
    <row r="906" spans="12:12" ht="13.2">
      <c r="L906" s="61"/>
    </row>
    <row r="907" spans="12:12" ht="13.2">
      <c r="L907" s="61"/>
    </row>
    <row r="908" spans="12:12" ht="13.2">
      <c r="L908" s="61"/>
    </row>
    <row r="909" spans="12:12" ht="13.2">
      <c r="L909" s="61"/>
    </row>
    <row r="910" spans="12:12" ht="13.2">
      <c r="L910" s="61"/>
    </row>
    <row r="911" spans="12:12" ht="13.2">
      <c r="L911" s="61"/>
    </row>
    <row r="912" spans="12:12" ht="13.2">
      <c r="L912" s="61"/>
    </row>
    <row r="913" spans="12:12" ht="13.2">
      <c r="L913" s="61"/>
    </row>
    <row r="914" spans="12:12" ht="13.2">
      <c r="L914" s="61"/>
    </row>
    <row r="915" spans="12:12" ht="13.2">
      <c r="L915" s="61"/>
    </row>
    <row r="916" spans="12:12" ht="13.2">
      <c r="L916" s="61"/>
    </row>
    <row r="917" spans="12:12" ht="13.2">
      <c r="L917" s="61"/>
    </row>
    <row r="918" spans="12:12" ht="13.2">
      <c r="L918" s="61"/>
    </row>
    <row r="919" spans="12:12" ht="13.2">
      <c r="L919" s="61"/>
    </row>
    <row r="920" spans="12:12" ht="13.2">
      <c r="L920" s="61"/>
    </row>
    <row r="921" spans="12:12" ht="13.2">
      <c r="L921" s="61"/>
    </row>
    <row r="922" spans="12:12" ht="13.2">
      <c r="L922" s="61"/>
    </row>
    <row r="923" spans="12:12" ht="13.2">
      <c r="L923" s="61"/>
    </row>
    <row r="924" spans="12:12" ht="13.2">
      <c r="L924" s="61"/>
    </row>
    <row r="925" spans="12:12" ht="13.2">
      <c r="L925" s="61"/>
    </row>
    <row r="926" spans="12:12" ht="13.2">
      <c r="L926" s="61"/>
    </row>
    <row r="927" spans="12:12" ht="13.2">
      <c r="L927" s="61"/>
    </row>
    <row r="928" spans="12:12" ht="13.2">
      <c r="L928" s="61"/>
    </row>
    <row r="929" spans="12:12" ht="13.2">
      <c r="L929" s="61"/>
    </row>
    <row r="930" spans="12:12" ht="13.2">
      <c r="L930" s="61"/>
    </row>
    <row r="931" spans="12:12" ht="13.2">
      <c r="L931" s="61"/>
    </row>
    <row r="932" spans="12:12" ht="13.2">
      <c r="L932" s="61"/>
    </row>
    <row r="933" spans="12:12" ht="13.2">
      <c r="L933" s="61"/>
    </row>
    <row r="934" spans="12:12" ht="13.2">
      <c r="L934" s="61"/>
    </row>
    <row r="935" spans="12:12" ht="13.2">
      <c r="L935" s="61"/>
    </row>
    <row r="936" spans="12:12" ht="13.2">
      <c r="L936" s="61"/>
    </row>
    <row r="937" spans="12:12" ht="13.2">
      <c r="L937" s="61"/>
    </row>
    <row r="938" spans="12:12" ht="13.2">
      <c r="L938" s="61"/>
    </row>
    <row r="939" spans="12:12" ht="13.2">
      <c r="L939" s="61"/>
    </row>
    <row r="940" spans="12:12" ht="13.2">
      <c r="L940" s="61"/>
    </row>
    <row r="941" spans="12:12" ht="13.2">
      <c r="L941" s="61"/>
    </row>
    <row r="942" spans="12:12" ht="13.2">
      <c r="L942" s="61"/>
    </row>
    <row r="943" spans="12:12" ht="13.2">
      <c r="L943" s="61"/>
    </row>
    <row r="944" spans="12:12" ht="13.2">
      <c r="L944" s="61"/>
    </row>
    <row r="945" spans="12:12" ht="13.2">
      <c r="L945" s="61"/>
    </row>
    <row r="946" spans="12:12" ht="13.2">
      <c r="L946" s="61"/>
    </row>
    <row r="947" spans="12:12" ht="13.2">
      <c r="L947" s="61"/>
    </row>
    <row r="948" spans="12:12" ht="13.2">
      <c r="L948" s="61"/>
    </row>
    <row r="949" spans="12:12" ht="13.2">
      <c r="L949" s="61"/>
    </row>
    <row r="950" spans="12:12" ht="13.2">
      <c r="L950" s="61"/>
    </row>
    <row r="951" spans="12:12" ht="13.2">
      <c r="L951" s="61"/>
    </row>
    <row r="952" spans="12:12" ht="13.2">
      <c r="L952" s="61"/>
    </row>
    <row r="953" spans="12:12" ht="13.2">
      <c r="L953" s="61"/>
    </row>
    <row r="954" spans="12:12" ht="13.2">
      <c r="L954" s="61"/>
    </row>
    <row r="955" spans="12:12" ht="13.2">
      <c r="L955" s="61"/>
    </row>
    <row r="956" spans="12:12" ht="13.2">
      <c r="L956" s="61"/>
    </row>
    <row r="957" spans="12:12" ht="13.2">
      <c r="L957" s="61"/>
    </row>
    <row r="958" spans="12:12" ht="13.2">
      <c r="L958" s="61"/>
    </row>
    <row r="959" spans="12:12" ht="13.2">
      <c r="L959" s="61"/>
    </row>
    <row r="960" spans="12:12" ht="13.2">
      <c r="L960" s="61"/>
    </row>
    <row r="961" spans="12:12" ht="13.2">
      <c r="L961" s="61"/>
    </row>
    <row r="962" spans="12:12" ht="13.2">
      <c r="L962" s="61"/>
    </row>
    <row r="963" spans="12:12" ht="13.2">
      <c r="L963" s="61"/>
    </row>
    <row r="964" spans="12:12" ht="13.2">
      <c r="L964" s="61"/>
    </row>
    <row r="965" spans="12:12" ht="13.2">
      <c r="L965" s="61"/>
    </row>
    <row r="966" spans="12:12" ht="13.2">
      <c r="L966" s="61"/>
    </row>
    <row r="967" spans="12:12" ht="13.2">
      <c r="L967" s="61"/>
    </row>
    <row r="968" spans="12:12" ht="13.2">
      <c r="L968" s="61"/>
    </row>
    <row r="969" spans="12:12" ht="13.2">
      <c r="L969" s="61"/>
    </row>
    <row r="970" spans="12:12" ht="13.2">
      <c r="L970" s="61"/>
    </row>
    <row r="971" spans="12:12" ht="13.2">
      <c r="L971" s="61"/>
    </row>
    <row r="972" spans="12:12" ht="13.2">
      <c r="L972" s="61"/>
    </row>
    <row r="973" spans="12:12" ht="13.2">
      <c r="L973" s="61"/>
    </row>
    <row r="974" spans="12:12" ht="13.2">
      <c r="L974" s="61"/>
    </row>
    <row r="975" spans="12:12" ht="13.2">
      <c r="L975" s="61"/>
    </row>
    <row r="976" spans="12:12" ht="13.2">
      <c r="L976" s="61"/>
    </row>
    <row r="977" spans="12:12" ht="13.2">
      <c r="L977" s="61"/>
    </row>
    <row r="978" spans="12:12" ht="13.2">
      <c r="L978" s="61"/>
    </row>
    <row r="979" spans="12:12" ht="13.2">
      <c r="L979" s="61"/>
    </row>
    <row r="980" spans="12:12" ht="13.2">
      <c r="L980" s="61"/>
    </row>
    <row r="981" spans="12:12" ht="13.2">
      <c r="L981" s="61"/>
    </row>
    <row r="982" spans="12:12" ht="13.2">
      <c r="L982" s="61"/>
    </row>
    <row r="983" spans="12:12" ht="13.2">
      <c r="L983" s="61"/>
    </row>
    <row r="984" spans="12:12" ht="13.2">
      <c r="L984" s="61"/>
    </row>
    <row r="985" spans="12:12" ht="13.2">
      <c r="L985" s="61"/>
    </row>
    <row r="986" spans="12:12" ht="13.2">
      <c r="L986" s="61"/>
    </row>
    <row r="987" spans="12:12" ht="13.2">
      <c r="L987" s="61"/>
    </row>
    <row r="988" spans="12:12" ht="13.2">
      <c r="L988" s="61"/>
    </row>
    <row r="989" spans="12:12" ht="13.2">
      <c r="L989" s="61"/>
    </row>
    <row r="990" spans="12:12" ht="13.2">
      <c r="L990" s="61"/>
    </row>
    <row r="991" spans="12:12" ht="13.2">
      <c r="L991" s="61"/>
    </row>
    <row r="992" spans="12:12" ht="13.2">
      <c r="L992" s="61"/>
    </row>
    <row r="993" spans="12:12" ht="13.2">
      <c r="L993" s="61"/>
    </row>
    <row r="994" spans="12:12" ht="13.2">
      <c r="L994" s="61"/>
    </row>
    <row r="995" spans="12:12" ht="13.2">
      <c r="L995" s="61"/>
    </row>
    <row r="996" spans="12:12" ht="13.2">
      <c r="L996" s="61"/>
    </row>
    <row r="997" spans="12:12" ht="13.2">
      <c r="L997" s="61"/>
    </row>
    <row r="998" spans="12:12" ht="13.2">
      <c r="L998" s="61"/>
    </row>
    <row r="999" spans="12:12" ht="13.2">
      <c r="L999" s="61"/>
    </row>
    <row r="1000" spans="12:12" ht="13.2">
      <c r="L1000" s="61"/>
    </row>
    <row r="1001" spans="12:12" ht="13.2">
      <c r="L1001" s="61"/>
    </row>
    <row r="1002" spans="12:12" ht="13.2">
      <c r="L1002" s="61"/>
    </row>
    <row r="1003" spans="12:12" ht="13.2">
      <c r="L1003" s="61"/>
    </row>
    <row r="1004" spans="12:12" ht="13.2">
      <c r="L1004" s="61"/>
    </row>
    <row r="1005" spans="12:12" ht="13.2">
      <c r="L1005" s="61"/>
    </row>
    <row r="1006" spans="12:12" ht="13.2">
      <c r="L1006" s="61"/>
    </row>
    <row r="1007" spans="12:12" ht="13.2">
      <c r="L1007" s="61"/>
    </row>
    <row r="1008" spans="12:12" ht="13.2">
      <c r="L1008" s="61"/>
    </row>
    <row r="1009" spans="12:12" ht="13.2">
      <c r="L1009" s="61"/>
    </row>
    <row r="1010" spans="12:12" ht="13.2">
      <c r="L1010" s="61"/>
    </row>
    <row r="1011" spans="12:12" ht="13.2">
      <c r="L1011" s="61"/>
    </row>
    <row r="1012" spans="12:12" ht="13.2">
      <c r="L1012" s="61"/>
    </row>
    <row r="1013" spans="12:12" ht="13.2">
      <c r="L1013" s="61"/>
    </row>
    <row r="1014" spans="12:12" ht="13.2">
      <c r="L1014" s="61"/>
    </row>
    <row r="1015" spans="12:12" ht="13.2">
      <c r="L1015" s="61"/>
    </row>
    <row r="1016" spans="12:12" ht="13.2">
      <c r="L1016" s="61"/>
    </row>
  </sheetData>
  <mergeCells count="4">
    <mergeCell ref="A1:A4"/>
    <mergeCell ref="C1:L1"/>
    <mergeCell ref="C2:L3"/>
    <mergeCell ref="C4:K4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Turnover structure</vt:lpstr>
      <vt:lpstr>Market capitalization</vt:lpstr>
      <vt:lpstr>Indices</vt:lpstr>
      <vt:lpstr>10 most liquid shares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Karovska</dc:creator>
  <cp:lastModifiedBy>Karolina Karovska</cp:lastModifiedBy>
  <dcterms:created xsi:type="dcterms:W3CDTF">2023-01-26T08:05:34Z</dcterms:created>
  <dcterms:modified xsi:type="dcterms:W3CDTF">2023-01-26T08:05:34Z</dcterms:modified>
</cp:coreProperties>
</file>